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Junio 24\MODIF Reportes fin 2T 24\PRESUP 2T24\"/>
    </mc:Choice>
  </mc:AlternateContent>
  <bookViews>
    <workbookView xWindow="0" yWindow="0" windowWidth="9936" windowHeight="6792"/>
  </bookViews>
  <sheets>
    <sheet name="ok" sheetId="2" r:id="rId1"/>
    <sheet name="Resultado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D44" i="2"/>
  <c r="E44" i="2"/>
  <c r="F44" i="2"/>
  <c r="B44" i="2"/>
  <c r="D28" i="2"/>
  <c r="C37" i="2"/>
  <c r="D37" i="2"/>
  <c r="E37" i="2"/>
  <c r="F37" i="2"/>
  <c r="G37" i="2"/>
  <c r="B37" i="2"/>
  <c r="C28" i="2"/>
  <c r="E28" i="2"/>
  <c r="F28" i="2"/>
  <c r="G28" i="2"/>
  <c r="B28" i="2"/>
  <c r="D42" i="2"/>
  <c r="D41" i="2"/>
  <c r="G40" i="2"/>
  <c r="D40" i="2"/>
  <c r="D39" i="2"/>
  <c r="D38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2" i="2"/>
  <c r="F21" i="2"/>
  <c r="G21" i="2" s="1"/>
  <c r="E21" i="2"/>
  <c r="C21" i="2"/>
  <c r="B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D21" i="2" s="1"/>
  <c r="C44" i="1"/>
  <c r="G40" i="1" l="1"/>
  <c r="G30" i="1"/>
  <c r="G31" i="1"/>
  <c r="G32" i="1"/>
  <c r="G33" i="1"/>
  <c r="G34" i="1"/>
  <c r="G35" i="1"/>
  <c r="G36" i="1"/>
  <c r="G29" i="1"/>
  <c r="F37" i="1"/>
  <c r="F28" i="1"/>
  <c r="F44" i="1" s="1"/>
  <c r="E37" i="1"/>
  <c r="E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8" i="1"/>
  <c r="G22" i="1"/>
  <c r="G21" i="1"/>
  <c r="G12" i="1"/>
  <c r="G13" i="1"/>
  <c r="G14" i="1"/>
  <c r="G15" i="1"/>
  <c r="G16" i="1"/>
  <c r="G17" i="1"/>
  <c r="G18" i="1"/>
  <c r="G19" i="1"/>
  <c r="G20" i="1"/>
  <c r="G11" i="1"/>
  <c r="D12" i="1"/>
  <c r="D13" i="1"/>
  <c r="D14" i="1"/>
  <c r="D15" i="1"/>
  <c r="D16" i="1"/>
  <c r="D17" i="1"/>
  <c r="D18" i="1"/>
  <c r="D19" i="1"/>
  <c r="D20" i="1"/>
  <c r="D11" i="1"/>
  <c r="E21" i="1"/>
  <c r="F21" i="1"/>
  <c r="C21" i="1"/>
  <c r="B21" i="1"/>
  <c r="G28" i="1" l="1"/>
  <c r="E44" i="1"/>
  <c r="D21" i="1"/>
</calcChain>
</file>

<file path=xl/sharedStrings.xml><?xml version="1.0" encoding="utf-8"?>
<sst xmlns="http://schemas.openxmlformats.org/spreadsheetml/2006/main" count="124" uniqueCount="46">
  <si>
    <t xml:space="preserve"> </t>
  </si>
  <si>
    <t>ESTADO ANÁLITICO DE INGRESOS</t>
  </si>
  <si>
    <t>(CIFRAS EN PESOS)</t>
  </si>
  <si>
    <t>Rubro de Ingresos</t>
  </si>
  <si>
    <t>Ingresos</t>
  </si>
  <si>
    <t>Diferencia</t>
  </si>
  <si>
    <t>Ampliaciones/Reducciones</t>
  </si>
  <si>
    <t>Modificado</t>
  </si>
  <si>
    <t>Devengado</t>
  </si>
  <si>
    <t>Recaudado</t>
  </si>
  <si>
    <t>1</t>
  </si>
  <si>
    <t>2</t>
  </si>
  <si>
    <t>3=(1 + 2)</t>
  </si>
  <si>
    <t>4</t>
  </si>
  <si>
    <t>5</t>
  </si>
  <si>
    <t>6=(5 - 1)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</si>
  <si>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</si>
  <si>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</si>
  <si>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</si>
  <si>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</si>
  <si>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</si>
  <si>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</si>
  <si>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</si>
  <si>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</si>
  <si>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</si>
  <si>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</si>
  <si>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   Total   </t>
  </si>
  <si>
    <t>Ingresos Excedentes</t>
  </si>
  <si>
    <t>Estado Analitico de Ingresos por Fuente de Financiamiento</t>
  </si>
  <si>
    <t xml:space="preserve">    Ingresos del Poder Ejecutivo Federal o Estatal y de los municipios</t>
  </si>
  <si>
    <t xml:space="preserve">           Impuestos</t>
  </si>
  <si>
    <t xml:space="preserve">      Cuotas y Aportaciones de Seguridad Social</t>
  </si>
  <si>
    <t xml:space="preserve">           Contribuciones de mejoras</t>
  </si>
  <si>
    <t xml:space="preserve">           Derechos</t>
  </si>
  <si>
    <t xml:space="preserve">           Productos</t>
  </si>
  <si>
    <t xml:space="preserve">           Aprovechamientos</t>
  </si>
  <si>
    <t xml:space="preserve">           Participaciones, Aportaciones, Convenios, Incentivos Derivados de la Colaboración Fiscal y Fondos Distintos de Aportaciones</t>
  </si>
  <si>
    <t xml:space="preserve">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</si>
  <si>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</si>
  <si>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Cuotas y Aportaciones de Seguridad Social</t>
  </si>
  <si>
    <t xml:space="preserve">      Productos</t>
  </si>
  <si>
    <t xml:space="preserve">           Ingresos por Venta de Bienes, Prestación de Servicios y Otros Ingresos</t>
  </si>
  <si>
    <t xml:space="preserve">    Ingresos derivados de financiamientos</t>
  </si>
  <si>
    <t xml:space="preserve">      Ingresos derivados de Financiamientos</t>
  </si>
  <si>
    <t>Estimado</t>
  </si>
  <si>
    <t xml:space="preserve"> 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</si>
</sst>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  <charset val="134"/>
    </font>
    <font>
      <sz val="11"/>
      <name val="Calibri"/>
      <family val="2"/>
      <scheme val="minor"/>
    </font>
    <font>
      <b/>
      <sz val="11"/>
      <name val="Arial"/>
      <family val="2"/>
      <charset val="134"/>
    </font>
    <font>
      <b/>
      <sz val="10"/>
      <name val="Arial"/>
      <family val="2"/>
      <charset val="134"/>
    </font>
    <font>
      <b/>
      <sz val="7"/>
      <name val="Arial"/>
      <family val="2"/>
      <charset val="134"/>
    </font>
    <font>
      <sz val="9"/>
      <name val="Arial"/>
      <family val="2"/>
      <charset val="134"/>
    </font>
    <font>
      <sz val="9"/>
      <name val="Calibri"/>
      <family val="2"/>
      <scheme val="minor"/>
    </font>
    <font>
      <b/>
      <sz val="9"/>
      <name val="Arial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/>
      <bottom style="thin">
        <color auto="1"/>
      </bottom>
      <diagonal/>
    </border>
    <border>
      <left style="thin">
        <color rgb="FFD2D2D2"/>
      </left>
      <right/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indexed="64"/>
      </right>
      <top style="thin">
        <color rgb="FFD2D2D2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3" fillId="0" borderId="17" xfId="0" applyFont="1" applyBorder="1" applyAlignment="1">
      <alignment horizontal="left" vertical="top" wrapText="1"/>
    </xf>
    <xf numFmtId="0" fontId="24" fillId="0" borderId="0" xfId="0" applyFont="1"/>
    <xf numFmtId="0" fontId="23" fillId="0" borderId="20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wrapText="1"/>
    </xf>
    <xf numFmtId="164" fontId="25" fillId="0" borderId="24" xfId="0" applyNumberFormat="1" applyFont="1" applyBorder="1"/>
    <xf numFmtId="43" fontId="23" fillId="0" borderId="18" xfId="42" applyFont="1" applyBorder="1" applyAlignment="1">
      <alignment vertical="top"/>
    </xf>
    <xf numFmtId="43" fontId="23" fillId="0" borderId="21" xfId="42" applyFont="1" applyBorder="1" applyAlignment="1">
      <alignment vertical="top"/>
    </xf>
    <xf numFmtId="43" fontId="23" fillId="0" borderId="22" xfId="42" applyFont="1" applyBorder="1" applyAlignment="1">
      <alignment vertical="top"/>
    </xf>
    <xf numFmtId="0" fontId="25" fillId="0" borderId="17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43" fontId="25" fillId="0" borderId="18" xfId="42" applyFont="1" applyBorder="1" applyAlignment="1">
      <alignment vertical="top"/>
    </xf>
    <xf numFmtId="43" fontId="25" fillId="0" borderId="19" xfId="42" applyFont="1" applyBorder="1" applyAlignment="1">
      <alignment vertical="top"/>
    </xf>
    <xf numFmtId="43" fontId="25" fillId="0" borderId="21" xfId="42" applyFont="1" applyBorder="1" applyAlignment="1">
      <alignment vertical="top"/>
    </xf>
    <xf numFmtId="43" fontId="25" fillId="0" borderId="22" xfId="42" applyFont="1" applyBorder="1" applyAlignment="1">
      <alignment vertical="top"/>
    </xf>
    <xf numFmtId="0" fontId="25" fillId="0" borderId="10" xfId="0" applyFont="1" applyBorder="1" applyAlignment="1">
      <alignment horizontal="center" vertical="center" wrapText="1"/>
    </xf>
    <xf numFmtId="43" fontId="24" fillId="0" borderId="0" xfId="0" applyNumberFormat="1" applyFont="1"/>
    <xf numFmtId="0" fontId="19" fillId="0" borderId="0" xfId="0" applyFont="1"/>
    <xf numFmtId="43" fontId="23" fillId="0" borderId="27" xfId="42" applyFont="1" applyBorder="1" applyAlignment="1">
      <alignment vertical="top"/>
    </xf>
    <xf numFmtId="43" fontId="19" fillId="0" borderId="0" xfId="0" applyNumberFormat="1" applyFont="1"/>
    <xf numFmtId="0" fontId="23" fillId="0" borderId="28" xfId="0" applyFont="1" applyBorder="1" applyAlignment="1">
      <alignment horizontal="left" vertical="top" wrapText="1"/>
    </xf>
    <xf numFmtId="43" fontId="23" fillId="0" borderId="29" xfId="42" applyFont="1" applyBorder="1" applyAlignment="1">
      <alignment vertical="top"/>
    </xf>
    <xf numFmtId="43" fontId="23" fillId="0" borderId="30" xfId="42" applyFont="1" applyBorder="1" applyAlignment="1">
      <alignment vertical="top"/>
    </xf>
    <xf numFmtId="164" fontId="25" fillId="0" borderId="25" xfId="0" applyNumberFormat="1" applyFont="1" applyBorder="1"/>
    <xf numFmtId="164" fontId="25" fillId="0" borderId="26" xfId="0" applyNumberFormat="1" applyFont="1" applyBorder="1"/>
    <xf numFmtId="0" fontId="22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/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43" fontId="23" fillId="0" borderId="21" xfId="42" applyFont="1" applyFill="1" applyBorder="1" applyAlignment="1">
      <alignment vertical="top"/>
    </xf>
    <xf numFmtId="43" fontId="23" fillId="0" borderId="0" xfId="42" applyFont="1" applyBorder="1" applyAlignment="1">
      <alignment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1746838</xdr:colOff>
      <xdr:row>50</xdr:row>
      <xdr:rowOff>103734</xdr:rowOff>
    </xdr:from>
    <xdr:to>
      <xdr:col>5</xdr:col>
      <xdr:colOff>1120846</xdr:colOff>
      <xdr:row>53</xdr:row>
      <xdr:rowOff>109113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278B060B-8F01-4E14-A321-80EBA8B1C172}"/>
            </a:ext>
          </a:extLst>
        </xdr:cNvPr>
        <xdr:cNvGrpSpPr>
          <a:grpSpLocks/>
        </xdr:cNvGrpSpPr>
      </xdr:nvGrpSpPr>
      <xdr:grpSpPr bwMode="auto">
        <a:xfrm>
          <a:off x="1746838" y="9443677"/>
          <a:ext cx="8278522" cy="560550"/>
          <a:chOff x="354698" y="14019655"/>
          <a:chExt cx="6167411" cy="635417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56A2F4F-8EB7-145F-3839-4D38A647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23B887D-D329-D4A4-F8DA-355896533CB8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439270</xdr:colOff>
      <xdr:row>0</xdr:row>
      <xdr:rowOff>98612</xdr:rowOff>
    </xdr:from>
    <xdr:to>
      <xdr:col>0</xdr:col>
      <xdr:colOff>2416629</xdr:colOff>
      <xdr:row>7</xdr:row>
      <xdr:rowOff>35859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5A5783-31FD-4E6C-A338-46D1E5B6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70" y="98612"/>
          <a:ext cx="1977359" cy="960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2617695</xdr:colOff>
      <xdr:row>51</xdr:row>
      <xdr:rowOff>125506</xdr:rowOff>
    </xdr:from>
    <xdr:to>
      <xdr:col>6</xdr:col>
      <xdr:colOff>718074</xdr:colOff>
      <xdr:row>54</xdr:row>
      <xdr:rowOff>130885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87082E4B-652A-462F-85EF-51E6F0FBDA2E}"/>
            </a:ext>
          </a:extLst>
        </xdr:cNvPr>
        <xdr:cNvGrpSpPr>
          <a:grpSpLocks/>
        </xdr:cNvGrpSpPr>
      </xdr:nvGrpSpPr>
      <xdr:grpSpPr bwMode="auto">
        <a:xfrm>
          <a:off x="2617695" y="9517156"/>
          <a:ext cx="8292129" cy="548304"/>
          <a:chOff x="354698" y="14019655"/>
          <a:chExt cx="6167411" cy="635417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F7C16A8-F6BA-FB43-25C7-3286830463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497EE61-519A-9246-4850-3513DA2920C3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439269</xdr:colOff>
      <xdr:row>0</xdr:row>
      <xdr:rowOff>98612</xdr:rowOff>
    </xdr:from>
    <xdr:to>
      <xdr:col>0</xdr:col>
      <xdr:colOff>2757186</xdr:colOff>
      <xdr:row>7</xdr:row>
      <xdr:rowOff>35859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C11353-43FA-4911-BF62-7692871ED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69" y="98612"/>
          <a:ext cx="2317917" cy="94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zoomScale="70" zoomScaleNormal="70" zoomScaleSheetLayoutView="70" workbookViewId="0">
      <selection activeCell="A2" sqref="A2:G2"/>
    </sheetView>
  </sheetViews>
  <sheetFormatPr baseColWidth="10" defaultColWidth="11.109375" defaultRowHeight="14.4"/>
  <cols>
    <col min="1" max="1" width="55.5546875" style="18" customWidth="1"/>
    <col min="2" max="7" width="18.5546875" style="18" customWidth="1"/>
    <col min="8" max="8" width="12.44140625" style="18" customWidth="1"/>
    <col min="9" max="9" width="11.33203125" style="18" bestFit="1" customWidth="1"/>
    <col min="10" max="16384" width="11.109375" style="18"/>
  </cols>
  <sheetData>
    <row r="1" spans="1:8" ht="15.6">
      <c r="A1" s="27" t="s">
        <v>0</v>
      </c>
      <c r="B1" s="27"/>
      <c r="C1" s="27"/>
      <c r="D1" s="27"/>
      <c r="E1" s="27"/>
      <c r="F1" s="27"/>
      <c r="G1" s="27"/>
    </row>
    <row r="2" spans="1:8">
      <c r="A2" s="28" t="s">
        <v>1</v>
      </c>
      <c r="B2" s="28"/>
      <c r="C2" s="28"/>
      <c r="D2" s="28"/>
      <c r="E2" s="28"/>
      <c r="F2" s="28"/>
      <c r="G2" s="28"/>
    </row>
    <row r="3" spans="1:8">
      <c r="A3" s="29" t="s">
        <v>45</v>
      </c>
      <c r="B3" s="29"/>
      <c r="C3" s="29"/>
      <c r="D3" s="29"/>
      <c r="E3" s="29"/>
      <c r="F3" s="29"/>
      <c r="G3" s="29"/>
    </row>
    <row r="4" spans="1:8">
      <c r="A4" s="29" t="s">
        <v>2</v>
      </c>
      <c r="B4" s="29"/>
      <c r="C4" s="29"/>
      <c r="D4" s="29"/>
      <c r="E4" s="29"/>
      <c r="F4" s="29"/>
      <c r="G4" s="29"/>
    </row>
    <row r="6" spans="1:8" ht="4.05" customHeight="1">
      <c r="A6" s="30"/>
      <c r="B6" s="30"/>
      <c r="C6" s="30"/>
      <c r="D6" s="30"/>
      <c r="E6" s="30"/>
      <c r="F6" s="30"/>
      <c r="G6" s="30"/>
    </row>
    <row r="7" spans="1:8" ht="4.05" customHeight="1"/>
    <row r="8" spans="1:8">
      <c r="A8" s="31" t="s">
        <v>3</v>
      </c>
      <c r="B8" s="34" t="s">
        <v>4</v>
      </c>
      <c r="C8" s="35"/>
      <c r="D8" s="35"/>
      <c r="E8" s="35"/>
      <c r="F8" s="36"/>
      <c r="G8" s="31" t="s">
        <v>5</v>
      </c>
    </row>
    <row r="9" spans="1:8" ht="24">
      <c r="A9" s="32"/>
      <c r="B9" s="16" t="s">
        <v>44</v>
      </c>
      <c r="C9" s="16" t="s">
        <v>6</v>
      </c>
      <c r="D9" s="16" t="s">
        <v>7</v>
      </c>
      <c r="E9" s="16" t="s">
        <v>8</v>
      </c>
      <c r="F9" s="16" t="s">
        <v>9</v>
      </c>
      <c r="G9" s="33"/>
    </row>
    <row r="10" spans="1:8">
      <c r="A10" s="33"/>
      <c r="B10" s="16" t="s">
        <v>10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</row>
    <row r="11" spans="1:8" s="3" customFormat="1" ht="12">
      <c r="A11" s="2" t="s">
        <v>16</v>
      </c>
      <c r="B11" s="7">
        <v>118760226</v>
      </c>
      <c r="C11" s="7">
        <v>6238936.8600000003</v>
      </c>
      <c r="D11" s="8">
        <f>SUM(B11:C11)</f>
        <v>124999162.86</v>
      </c>
      <c r="E11" s="7">
        <v>84872907.890000001</v>
      </c>
      <c r="F11" s="7">
        <v>84872907.890000001</v>
      </c>
      <c r="G11" s="9">
        <f>F11-B11</f>
        <v>-33887318.109999999</v>
      </c>
      <c r="H11" s="17"/>
    </row>
    <row r="12" spans="1:8" s="3" customFormat="1" ht="12">
      <c r="A12" s="4" t="s">
        <v>17</v>
      </c>
      <c r="B12" s="8">
        <v>0</v>
      </c>
      <c r="C12" s="8"/>
      <c r="D12" s="8">
        <f t="shared" ref="D12:D20" si="0">SUM(B12:C12)</f>
        <v>0</v>
      </c>
      <c r="E12" s="8"/>
      <c r="F12" s="19"/>
      <c r="G12" s="9">
        <f t="shared" ref="G12:G22" si="1">F12-B12</f>
        <v>0</v>
      </c>
      <c r="H12" s="17"/>
    </row>
    <row r="13" spans="1:8" s="3" customFormat="1" ht="12">
      <c r="A13" s="4" t="s">
        <v>18</v>
      </c>
      <c r="B13" s="8">
        <v>0</v>
      </c>
      <c r="C13" s="8"/>
      <c r="D13" s="8">
        <f t="shared" si="0"/>
        <v>0</v>
      </c>
      <c r="E13" s="8"/>
      <c r="F13" s="19"/>
      <c r="G13" s="9">
        <f t="shared" si="1"/>
        <v>0</v>
      </c>
      <c r="H13" s="17"/>
    </row>
    <row r="14" spans="1:8" s="3" customFormat="1" ht="12">
      <c r="A14" s="4" t="s">
        <v>19</v>
      </c>
      <c r="B14" s="8">
        <v>406814772</v>
      </c>
      <c r="C14" s="8">
        <v>3947403.66</v>
      </c>
      <c r="D14" s="8">
        <f t="shared" si="0"/>
        <v>410762175.66000003</v>
      </c>
      <c r="E14" s="8">
        <v>199590631.22999999</v>
      </c>
      <c r="F14" s="19">
        <v>199590631.22999999</v>
      </c>
      <c r="G14" s="9">
        <f t="shared" si="1"/>
        <v>-207224140.77000001</v>
      </c>
      <c r="H14" s="17"/>
    </row>
    <row r="15" spans="1:8" s="3" customFormat="1" ht="12">
      <c r="A15" s="4" t="s">
        <v>20</v>
      </c>
      <c r="B15" s="8">
        <v>10246344</v>
      </c>
      <c r="C15" s="8">
        <v>843558.67</v>
      </c>
      <c r="D15" s="8">
        <f t="shared" si="0"/>
        <v>11089902.67</v>
      </c>
      <c r="E15" s="8">
        <v>4786443.43</v>
      </c>
      <c r="F15" s="19">
        <v>4786443.43</v>
      </c>
      <c r="G15" s="9">
        <f t="shared" si="1"/>
        <v>-5459900.5700000003</v>
      </c>
      <c r="H15" s="17"/>
    </row>
    <row r="16" spans="1:8" s="3" customFormat="1" ht="12">
      <c r="A16" s="4" t="s">
        <v>21</v>
      </c>
      <c r="B16" s="8">
        <v>16424910</v>
      </c>
      <c r="C16" s="8">
        <v>89244491.560000002</v>
      </c>
      <c r="D16" s="8">
        <f t="shared" si="0"/>
        <v>105669401.56</v>
      </c>
      <c r="E16" s="8">
        <v>7336747.1799999997</v>
      </c>
      <c r="F16" s="19">
        <v>7336747.1799999997</v>
      </c>
      <c r="G16" s="9">
        <f t="shared" si="1"/>
        <v>-9088162.8200000003</v>
      </c>
      <c r="H16" s="17"/>
    </row>
    <row r="17" spans="1:8" s="3" customFormat="1" ht="12">
      <c r="A17" s="4" t="s">
        <v>22</v>
      </c>
      <c r="B17" s="8">
        <v>3237444</v>
      </c>
      <c r="C17" s="8">
        <v>1500</v>
      </c>
      <c r="D17" s="8">
        <f t="shared" si="0"/>
        <v>3238944</v>
      </c>
      <c r="E17" s="8">
        <v>1503488.48</v>
      </c>
      <c r="F17" s="19">
        <v>1503488.48</v>
      </c>
      <c r="G17" s="9">
        <f t="shared" si="1"/>
        <v>-1733955.52</v>
      </c>
      <c r="H17" s="17"/>
    </row>
    <row r="18" spans="1:8" s="3" customFormat="1" ht="22.8">
      <c r="A18" s="4" t="s">
        <v>23</v>
      </c>
      <c r="B18" s="8">
        <v>1246662116</v>
      </c>
      <c r="C18" s="8">
        <v>43632858.859999999</v>
      </c>
      <c r="D18" s="8">
        <f t="shared" si="0"/>
        <v>1290294974.8599999</v>
      </c>
      <c r="E18" s="8">
        <v>729373106.14999998</v>
      </c>
      <c r="F18" s="19">
        <v>729373106.14999998</v>
      </c>
      <c r="G18" s="9">
        <f t="shared" si="1"/>
        <v>-517289009.85000002</v>
      </c>
      <c r="H18" s="17"/>
    </row>
    <row r="19" spans="1:8" s="3" customFormat="1" ht="22.8">
      <c r="A19" s="4" t="s">
        <v>24</v>
      </c>
      <c r="B19" s="8">
        <v>200000</v>
      </c>
      <c r="C19" s="8">
        <v>0</v>
      </c>
      <c r="D19" s="8">
        <f t="shared" si="0"/>
        <v>200000</v>
      </c>
      <c r="E19" s="8">
        <v>0</v>
      </c>
      <c r="F19" s="19">
        <v>0</v>
      </c>
      <c r="G19" s="9">
        <f t="shared" si="1"/>
        <v>-200000</v>
      </c>
      <c r="H19" s="17"/>
    </row>
    <row r="20" spans="1:8" s="3" customFormat="1" ht="12">
      <c r="A20" s="21" t="s">
        <v>25</v>
      </c>
      <c r="B20" s="22">
        <v>1</v>
      </c>
      <c r="C20" s="22">
        <v>0</v>
      </c>
      <c r="D20" s="22">
        <f t="shared" si="0"/>
        <v>1</v>
      </c>
      <c r="E20" s="22">
        <v>0</v>
      </c>
      <c r="F20" s="22">
        <v>0</v>
      </c>
      <c r="G20" s="23">
        <f t="shared" si="1"/>
        <v>-1</v>
      </c>
      <c r="H20" s="17"/>
    </row>
    <row r="21" spans="1:8" s="3" customFormat="1" ht="12">
      <c r="A21" s="5" t="s">
        <v>26</v>
      </c>
      <c r="B21" s="6">
        <f>SUM(B11:B20)</f>
        <v>1802345813</v>
      </c>
      <c r="C21" s="6">
        <f>SUM(C11:C20)</f>
        <v>143908749.61000001</v>
      </c>
      <c r="D21" s="6">
        <f t="shared" ref="D21:F21" si="2">SUM(D11:D20)</f>
        <v>1946254562.6099999</v>
      </c>
      <c r="E21" s="6">
        <f t="shared" si="2"/>
        <v>1027463324.36</v>
      </c>
      <c r="F21" s="6">
        <f t="shared" si="2"/>
        <v>1027463324.36</v>
      </c>
      <c r="G21" s="24">
        <f t="shared" si="1"/>
        <v>-774882488.63999999</v>
      </c>
      <c r="H21" s="17"/>
    </row>
    <row r="22" spans="1:8">
      <c r="A22" s="26" t="s">
        <v>27</v>
      </c>
      <c r="B22" s="26"/>
      <c r="C22" s="26"/>
      <c r="D22" s="26"/>
      <c r="E22" s="26"/>
      <c r="F22" s="26"/>
      <c r="G22" s="25">
        <f t="shared" si="1"/>
        <v>0</v>
      </c>
      <c r="H22" s="17"/>
    </row>
    <row r="23" spans="1:8" ht="7.05" customHeight="1"/>
    <row r="24" spans="1:8" ht="7.05" customHeight="1"/>
    <row r="25" spans="1:8">
      <c r="A25" s="31" t="s">
        <v>28</v>
      </c>
      <c r="B25" s="34" t="s">
        <v>4</v>
      </c>
      <c r="C25" s="35"/>
      <c r="D25" s="35"/>
      <c r="E25" s="35"/>
      <c r="F25" s="36"/>
      <c r="G25" s="31" t="s">
        <v>5</v>
      </c>
    </row>
    <row r="26" spans="1:8" ht="24">
      <c r="A26" s="32"/>
      <c r="B26" s="16" t="s">
        <v>44</v>
      </c>
      <c r="C26" s="16" t="s">
        <v>6</v>
      </c>
      <c r="D26" s="16" t="s">
        <v>7</v>
      </c>
      <c r="E26" s="16" t="s">
        <v>8</v>
      </c>
      <c r="F26" s="16" t="s">
        <v>9</v>
      </c>
      <c r="G26" s="33"/>
    </row>
    <row r="27" spans="1:8">
      <c r="A27" s="33"/>
      <c r="B27" s="16" t="s">
        <v>10</v>
      </c>
      <c r="C27" s="16" t="s">
        <v>11</v>
      </c>
      <c r="D27" s="16" t="s">
        <v>12</v>
      </c>
      <c r="E27" s="16" t="s">
        <v>13</v>
      </c>
      <c r="F27" s="16" t="s">
        <v>14</v>
      </c>
      <c r="G27" s="16" t="s">
        <v>15</v>
      </c>
    </row>
    <row r="28" spans="1:8">
      <c r="A28" s="10" t="s">
        <v>29</v>
      </c>
      <c r="B28" s="12">
        <f>SUM(B29:B36)</f>
        <v>1799108368</v>
      </c>
      <c r="C28" s="12">
        <f t="shared" ref="C28:G28" si="3">SUM(C29:C36)</f>
        <v>143907249.61000001</v>
      </c>
      <c r="D28" s="12">
        <f>SUM(D29:D36)</f>
        <v>1943015617.6099999</v>
      </c>
      <c r="E28" s="12">
        <f t="shared" si="3"/>
        <v>1025959835.88</v>
      </c>
      <c r="F28" s="12">
        <f t="shared" si="3"/>
        <v>1025959835.88</v>
      </c>
      <c r="G28" s="13">
        <f t="shared" si="3"/>
        <v>-773148532.12</v>
      </c>
    </row>
    <row r="29" spans="1:8">
      <c r="A29" s="4" t="s">
        <v>30</v>
      </c>
      <c r="B29" s="8">
        <v>118760226</v>
      </c>
      <c r="C29" s="8">
        <v>6238936.8600000003</v>
      </c>
      <c r="D29" s="8">
        <f t="shared" ref="D29:D42" si="4">B29+C29</f>
        <v>124999162.86</v>
      </c>
      <c r="E29" s="8">
        <v>84872907.890000001</v>
      </c>
      <c r="F29" s="8">
        <v>84872907.890000001</v>
      </c>
      <c r="G29" s="9">
        <f>F29-B29</f>
        <v>-33887318.109999999</v>
      </c>
    </row>
    <row r="30" spans="1:8">
      <c r="A30" s="4" t="s">
        <v>31</v>
      </c>
      <c r="B30" s="8">
        <v>0</v>
      </c>
      <c r="C30" s="8"/>
      <c r="D30" s="8">
        <f t="shared" si="4"/>
        <v>0</v>
      </c>
      <c r="E30" s="8"/>
      <c r="F30" s="8"/>
      <c r="G30" s="9">
        <f t="shared" ref="G30:G36" si="5">F30-B30</f>
        <v>0</v>
      </c>
    </row>
    <row r="31" spans="1:8">
      <c r="A31" s="4" t="s">
        <v>32</v>
      </c>
      <c r="B31" s="8">
        <v>0</v>
      </c>
      <c r="C31" s="8"/>
      <c r="D31" s="8">
        <f t="shared" si="4"/>
        <v>0</v>
      </c>
      <c r="E31" s="8"/>
      <c r="F31" s="8"/>
      <c r="G31" s="9">
        <f t="shared" si="5"/>
        <v>0</v>
      </c>
    </row>
    <row r="32" spans="1:8">
      <c r="A32" s="4" t="s">
        <v>33</v>
      </c>
      <c r="B32" s="8">
        <v>406814772</v>
      </c>
      <c r="C32" s="8">
        <v>3947403.66</v>
      </c>
      <c r="D32" s="8">
        <f t="shared" si="4"/>
        <v>410762175.66000003</v>
      </c>
      <c r="E32" s="8">
        <v>199590631.22999999</v>
      </c>
      <c r="F32" s="8">
        <v>199590631.22999999</v>
      </c>
      <c r="G32" s="9">
        <f t="shared" si="5"/>
        <v>-207224140.77000001</v>
      </c>
    </row>
    <row r="33" spans="1:9">
      <c r="A33" s="4" t="s">
        <v>34</v>
      </c>
      <c r="B33" s="8">
        <v>10246344</v>
      </c>
      <c r="C33" s="38">
        <v>843558.67</v>
      </c>
      <c r="D33" s="8">
        <f t="shared" si="4"/>
        <v>11089902.67</v>
      </c>
      <c r="E33" s="38">
        <v>4786443.43</v>
      </c>
      <c r="F33" s="38">
        <v>4786443.43</v>
      </c>
      <c r="G33" s="9">
        <f t="shared" si="5"/>
        <v>-5459900.5700000003</v>
      </c>
      <c r="H33" s="39"/>
      <c r="I33" s="20"/>
    </row>
    <row r="34" spans="1:9">
      <c r="A34" s="4" t="s">
        <v>35</v>
      </c>
      <c r="B34" s="8">
        <v>16424910</v>
      </c>
      <c r="C34" s="38">
        <v>89244491.560000002</v>
      </c>
      <c r="D34" s="8">
        <f t="shared" si="4"/>
        <v>105669401.56</v>
      </c>
      <c r="E34" s="38">
        <v>7336747.1799999997</v>
      </c>
      <c r="F34" s="38">
        <v>7336747.1799999997</v>
      </c>
      <c r="G34" s="9">
        <f t="shared" si="5"/>
        <v>-9088162.8200000003</v>
      </c>
    </row>
    <row r="35" spans="1:9" ht="22.8">
      <c r="A35" s="4" t="s">
        <v>36</v>
      </c>
      <c r="B35" s="8">
        <v>1246662116</v>
      </c>
      <c r="C35" s="8">
        <v>43632858.859999999</v>
      </c>
      <c r="D35" s="8">
        <f t="shared" si="4"/>
        <v>1290294974.8599999</v>
      </c>
      <c r="E35" s="8">
        <v>729373106.14999998</v>
      </c>
      <c r="F35" s="8">
        <v>729373106.14999998</v>
      </c>
      <c r="G35" s="9">
        <f t="shared" si="5"/>
        <v>-517289009.85000002</v>
      </c>
    </row>
    <row r="36" spans="1:9" ht="22.8">
      <c r="A36" s="4" t="s">
        <v>37</v>
      </c>
      <c r="B36" s="8">
        <v>200000</v>
      </c>
      <c r="C36" s="8">
        <v>0</v>
      </c>
      <c r="D36" s="8">
        <f t="shared" si="4"/>
        <v>200000</v>
      </c>
      <c r="E36" s="8">
        <v>0</v>
      </c>
      <c r="F36" s="8">
        <v>0</v>
      </c>
      <c r="G36" s="9">
        <f t="shared" si="5"/>
        <v>-200000</v>
      </c>
    </row>
    <row r="37" spans="1:9" ht="36">
      <c r="A37" s="11" t="s">
        <v>38</v>
      </c>
      <c r="B37" s="14">
        <f>SUM(B38:B41)</f>
        <v>3237444</v>
      </c>
      <c r="C37" s="14">
        <f t="shared" ref="C37:G37" si="6">SUM(C38:C41)</f>
        <v>1500</v>
      </c>
      <c r="D37" s="14">
        <f t="shared" si="6"/>
        <v>3238944</v>
      </c>
      <c r="E37" s="14">
        <f t="shared" si="6"/>
        <v>1503488.48</v>
      </c>
      <c r="F37" s="14">
        <f t="shared" si="6"/>
        <v>1503488.48</v>
      </c>
      <c r="G37" s="15">
        <f t="shared" si="6"/>
        <v>-1733955.52</v>
      </c>
    </row>
    <row r="38" spans="1:9">
      <c r="A38" s="4" t="s">
        <v>39</v>
      </c>
      <c r="B38" s="8">
        <v>0</v>
      </c>
      <c r="C38" s="8"/>
      <c r="D38" s="8">
        <f t="shared" si="4"/>
        <v>0</v>
      </c>
      <c r="E38" s="8">
        <v>0</v>
      </c>
      <c r="F38" s="8">
        <v>0</v>
      </c>
      <c r="G38" s="9">
        <v>0</v>
      </c>
    </row>
    <row r="39" spans="1:9">
      <c r="A39" s="4" t="s">
        <v>40</v>
      </c>
      <c r="B39" s="8">
        <v>0</v>
      </c>
      <c r="C39" s="8"/>
      <c r="D39" s="8">
        <f t="shared" si="4"/>
        <v>0</v>
      </c>
      <c r="E39" s="8">
        <v>0</v>
      </c>
      <c r="F39" s="8">
        <v>0</v>
      </c>
      <c r="G39" s="9">
        <v>0</v>
      </c>
    </row>
    <row r="40" spans="1:9" ht="22.8">
      <c r="A40" s="4" t="s">
        <v>41</v>
      </c>
      <c r="B40" s="8">
        <v>3237444</v>
      </c>
      <c r="C40" s="38">
        <v>1500</v>
      </c>
      <c r="D40" s="8">
        <f t="shared" si="4"/>
        <v>3238944</v>
      </c>
      <c r="E40" s="38">
        <v>1503488.48</v>
      </c>
      <c r="F40" s="38">
        <v>1503488.48</v>
      </c>
      <c r="G40" s="9">
        <f>F40-B40</f>
        <v>-1733955.52</v>
      </c>
    </row>
    <row r="41" spans="1:9" ht="22.8">
      <c r="A41" s="4" t="s">
        <v>37</v>
      </c>
      <c r="B41" s="8">
        <v>0</v>
      </c>
      <c r="C41" s="8"/>
      <c r="D41" s="8">
        <f t="shared" si="4"/>
        <v>0</v>
      </c>
      <c r="E41" s="8">
        <v>0</v>
      </c>
      <c r="F41" s="8">
        <v>0</v>
      </c>
      <c r="G41" s="9">
        <v>0</v>
      </c>
    </row>
    <row r="42" spans="1:9">
      <c r="A42" s="11" t="s">
        <v>42</v>
      </c>
      <c r="B42" s="14">
        <v>1</v>
      </c>
      <c r="C42" s="14">
        <v>0</v>
      </c>
      <c r="D42" s="8">
        <f t="shared" si="4"/>
        <v>1</v>
      </c>
      <c r="E42" s="14">
        <v>0</v>
      </c>
      <c r="F42" s="14">
        <v>0</v>
      </c>
      <c r="G42" s="15">
        <v>-1</v>
      </c>
    </row>
    <row r="43" spans="1:9">
      <c r="A43" s="21" t="s">
        <v>43</v>
      </c>
      <c r="B43" s="22">
        <v>1</v>
      </c>
      <c r="C43" s="22">
        <v>0</v>
      </c>
      <c r="D43" s="22">
        <v>1</v>
      </c>
      <c r="E43" s="22">
        <v>0</v>
      </c>
      <c r="F43" s="22">
        <v>0</v>
      </c>
      <c r="G43" s="23">
        <v>-1</v>
      </c>
    </row>
    <row r="44" spans="1:9" s="3" customFormat="1" ht="12">
      <c r="A44" s="5" t="s">
        <v>26</v>
      </c>
      <c r="B44" s="6">
        <f>B28+B37+B42</f>
        <v>1802345813</v>
      </c>
      <c r="C44" s="6">
        <f t="shared" ref="C44:F44" si="7">C28+C37+C42</f>
        <v>143908749.61000001</v>
      </c>
      <c r="D44" s="6">
        <f t="shared" si="7"/>
        <v>1946254562.6099999</v>
      </c>
      <c r="E44" s="6">
        <f t="shared" si="7"/>
        <v>1027463324.36</v>
      </c>
      <c r="F44" s="6">
        <f t="shared" si="7"/>
        <v>1027463324.36</v>
      </c>
      <c r="G44" s="24">
        <v>-774987214.00999999</v>
      </c>
    </row>
    <row r="45" spans="1:9">
      <c r="A45" s="26" t="s">
        <v>27</v>
      </c>
      <c r="B45" s="26"/>
      <c r="C45" s="26"/>
      <c r="D45" s="26"/>
      <c r="E45" s="26"/>
      <c r="F45" s="26"/>
      <c r="G45" s="25"/>
    </row>
    <row r="47" spans="1:9" ht="4.05" customHeight="1">
      <c r="A47" s="30"/>
      <c r="B47" s="30"/>
      <c r="C47" s="30"/>
      <c r="D47" s="30"/>
      <c r="E47" s="30"/>
      <c r="F47" s="30"/>
      <c r="G47" s="30"/>
    </row>
    <row r="48" spans="1:9" ht="4.05" customHeight="1"/>
    <row r="49" spans="1:6">
      <c r="A49" s="37"/>
      <c r="B49" s="37"/>
      <c r="C49" s="37"/>
      <c r="D49" s="37"/>
      <c r="E49" s="37"/>
      <c r="F49" s="37"/>
    </row>
    <row r="50" spans="1:6">
      <c r="A50" s="37"/>
      <c r="B50" s="37"/>
      <c r="C50" s="37"/>
      <c r="D50" s="37"/>
      <c r="E50" s="37"/>
      <c r="F50" s="37"/>
    </row>
    <row r="51" spans="1:6">
      <c r="A51" s="37"/>
      <c r="B51" s="37"/>
      <c r="C51" s="37"/>
      <c r="D51" s="37"/>
      <c r="E51" s="37"/>
      <c r="F51" s="37"/>
    </row>
    <row r="52" spans="1:6">
      <c r="A52" s="37"/>
      <c r="B52" s="37"/>
      <c r="C52" s="37"/>
      <c r="D52" s="37"/>
      <c r="E52" s="37"/>
      <c r="F52" s="37"/>
    </row>
  </sheetData>
  <mergeCells count="20">
    <mergeCell ref="A47:G47"/>
    <mergeCell ref="A49:F49"/>
    <mergeCell ref="A50:F50"/>
    <mergeCell ref="A51:F51"/>
    <mergeCell ref="A52:F52"/>
    <mergeCell ref="G44:G45"/>
    <mergeCell ref="A45:F45"/>
    <mergeCell ref="A1:G1"/>
    <mergeCell ref="A2:G2"/>
    <mergeCell ref="A3:G3"/>
    <mergeCell ref="A4:G4"/>
    <mergeCell ref="A6:G6"/>
    <mergeCell ref="A8:A10"/>
    <mergeCell ref="B8:F8"/>
    <mergeCell ref="G8:G9"/>
    <mergeCell ref="G21:G22"/>
    <mergeCell ref="A22:F22"/>
    <mergeCell ref="A25:A27"/>
    <mergeCell ref="B25:F25"/>
    <mergeCell ref="G25:G26"/>
  </mergeCells>
  <printOptions horizontalCentered="1"/>
  <pageMargins left="0.11811023622047245" right="0.47244094488188981" top="0.15748031496062992" bottom="0.15748031496062992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19" zoomScale="80" zoomScaleNormal="80" workbookViewId="0">
      <selection activeCell="C40" sqref="C40"/>
    </sheetView>
  </sheetViews>
  <sheetFormatPr baseColWidth="10" defaultColWidth="11.109375" defaultRowHeight="14.4"/>
  <cols>
    <col min="1" max="1" width="55.5546875" style="1" customWidth="1"/>
    <col min="2" max="7" width="18.5546875" style="1" customWidth="1"/>
    <col min="8" max="8" width="17.33203125" style="1" customWidth="1"/>
    <col min="9" max="16384" width="11.109375" style="1"/>
  </cols>
  <sheetData>
    <row r="1" spans="1:8" ht="15.6">
      <c r="A1" s="27" t="s">
        <v>0</v>
      </c>
      <c r="B1" s="27"/>
      <c r="C1" s="27"/>
      <c r="D1" s="27"/>
      <c r="E1" s="27"/>
      <c r="F1" s="27"/>
      <c r="G1" s="27"/>
    </row>
    <row r="2" spans="1:8">
      <c r="A2" s="28" t="s">
        <v>1</v>
      </c>
      <c r="B2" s="28"/>
      <c r="C2" s="28"/>
      <c r="D2" s="28"/>
      <c r="E2" s="28"/>
      <c r="F2" s="28"/>
      <c r="G2" s="28"/>
    </row>
    <row r="3" spans="1:8">
      <c r="A3" s="29" t="s">
        <v>45</v>
      </c>
      <c r="B3" s="29"/>
      <c r="C3" s="29"/>
      <c r="D3" s="29"/>
      <c r="E3" s="29"/>
      <c r="F3" s="29"/>
      <c r="G3" s="29"/>
    </row>
    <row r="4" spans="1:8">
      <c r="A4" s="29" t="s">
        <v>2</v>
      </c>
      <c r="B4" s="29"/>
      <c r="C4" s="29"/>
      <c r="D4" s="29"/>
      <c r="E4" s="29"/>
      <c r="F4" s="29"/>
      <c r="G4" s="29"/>
    </row>
    <row r="6" spans="1:8" ht="4.05" customHeight="1">
      <c r="A6" s="30"/>
      <c r="B6" s="30"/>
      <c r="C6" s="30"/>
      <c r="D6" s="30"/>
      <c r="E6" s="30"/>
      <c r="F6" s="30"/>
      <c r="G6" s="30"/>
    </row>
    <row r="7" spans="1:8" ht="4.05" customHeight="1"/>
    <row r="8" spans="1:8">
      <c r="A8" s="31" t="s">
        <v>3</v>
      </c>
      <c r="B8" s="34" t="s">
        <v>4</v>
      </c>
      <c r="C8" s="35"/>
      <c r="D8" s="35"/>
      <c r="E8" s="35"/>
      <c r="F8" s="36"/>
      <c r="G8" s="31" t="s">
        <v>5</v>
      </c>
    </row>
    <row r="9" spans="1:8" ht="24">
      <c r="A9" s="32"/>
      <c r="B9" s="16" t="s">
        <v>44</v>
      </c>
      <c r="C9" s="16" t="s">
        <v>6</v>
      </c>
      <c r="D9" s="16" t="s">
        <v>7</v>
      </c>
      <c r="E9" s="16" t="s">
        <v>8</v>
      </c>
      <c r="F9" s="16" t="s">
        <v>9</v>
      </c>
      <c r="G9" s="33"/>
    </row>
    <row r="10" spans="1:8">
      <c r="A10" s="33"/>
      <c r="B10" s="16" t="s">
        <v>10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</row>
    <row r="11" spans="1:8" s="3" customFormat="1" ht="12">
      <c r="A11" s="2" t="s">
        <v>16</v>
      </c>
      <c r="B11" s="7">
        <v>118760226</v>
      </c>
      <c r="C11" s="7">
        <v>6238936.8600000003</v>
      </c>
      <c r="D11" s="8">
        <f>SUM(B11:C11)</f>
        <v>124999162.86</v>
      </c>
      <c r="E11" s="7">
        <v>84872907.890000001</v>
      </c>
      <c r="F11" s="7">
        <v>84872907.890000001</v>
      </c>
      <c r="G11" s="19">
        <f>F11-B11</f>
        <v>-33887318.109999999</v>
      </c>
      <c r="H11" s="17"/>
    </row>
    <row r="12" spans="1:8" s="3" customFormat="1" ht="12">
      <c r="A12" s="4" t="s">
        <v>17</v>
      </c>
      <c r="B12" s="8">
        <v>0</v>
      </c>
      <c r="C12" s="8"/>
      <c r="D12" s="8">
        <f t="shared" ref="D12:D20" si="0">SUM(B12:C12)</f>
        <v>0</v>
      </c>
      <c r="E12" s="8"/>
      <c r="F12" s="19"/>
      <c r="G12" s="19">
        <f t="shared" ref="G12:G22" si="1">F12-B12</f>
        <v>0</v>
      </c>
      <c r="H12" s="17"/>
    </row>
    <row r="13" spans="1:8" s="3" customFormat="1" ht="12">
      <c r="A13" s="4" t="s">
        <v>18</v>
      </c>
      <c r="B13" s="8">
        <v>0</v>
      </c>
      <c r="C13" s="8"/>
      <c r="D13" s="8">
        <f t="shared" si="0"/>
        <v>0</v>
      </c>
      <c r="E13" s="8"/>
      <c r="F13" s="19"/>
      <c r="G13" s="19">
        <f t="shared" si="1"/>
        <v>0</v>
      </c>
      <c r="H13" s="17"/>
    </row>
    <row r="14" spans="1:8" s="3" customFormat="1" ht="12">
      <c r="A14" s="4" t="s">
        <v>19</v>
      </c>
      <c r="B14" s="8">
        <v>406814772</v>
      </c>
      <c r="C14" s="8">
        <v>3947403.66</v>
      </c>
      <c r="D14" s="8">
        <f t="shared" si="0"/>
        <v>410762175.66000003</v>
      </c>
      <c r="E14" s="8">
        <v>199590631.22999999</v>
      </c>
      <c r="F14" s="19">
        <v>199590631.22999999</v>
      </c>
      <c r="G14" s="19">
        <f t="shared" si="1"/>
        <v>-207224140.77000001</v>
      </c>
      <c r="H14" s="17"/>
    </row>
    <row r="15" spans="1:8" s="3" customFormat="1" ht="12">
      <c r="A15" s="4" t="s">
        <v>20</v>
      </c>
      <c r="B15" s="8">
        <v>10246344</v>
      </c>
      <c r="C15" s="8">
        <v>843558.67</v>
      </c>
      <c r="D15" s="8">
        <f t="shared" si="0"/>
        <v>11089902.67</v>
      </c>
      <c r="E15" s="8">
        <v>4786443.43</v>
      </c>
      <c r="F15" s="19">
        <v>4786443.43</v>
      </c>
      <c r="G15" s="19">
        <f t="shared" si="1"/>
        <v>-5459900.5700000003</v>
      </c>
      <c r="H15" s="17"/>
    </row>
    <row r="16" spans="1:8" s="3" customFormat="1" ht="12">
      <c r="A16" s="4" t="s">
        <v>21</v>
      </c>
      <c r="B16" s="8">
        <v>16424910</v>
      </c>
      <c r="C16" s="8">
        <v>89244491.560000002</v>
      </c>
      <c r="D16" s="8">
        <f t="shared" si="0"/>
        <v>105669401.56</v>
      </c>
      <c r="E16" s="8">
        <v>7336747.1799999997</v>
      </c>
      <c r="F16" s="19">
        <v>7336747.1799999997</v>
      </c>
      <c r="G16" s="19">
        <f t="shared" si="1"/>
        <v>-9088162.8200000003</v>
      </c>
      <c r="H16" s="17"/>
    </row>
    <row r="17" spans="1:8" s="3" customFormat="1" ht="12">
      <c r="A17" s="4" t="s">
        <v>22</v>
      </c>
      <c r="B17" s="8">
        <v>3237444</v>
      </c>
      <c r="C17" s="8">
        <v>1500</v>
      </c>
      <c r="D17" s="8">
        <f t="shared" si="0"/>
        <v>3238944</v>
      </c>
      <c r="E17" s="8">
        <v>1503488.48</v>
      </c>
      <c r="F17" s="19">
        <v>1503488.48</v>
      </c>
      <c r="G17" s="19">
        <f t="shared" si="1"/>
        <v>-1733955.52</v>
      </c>
      <c r="H17" s="17"/>
    </row>
    <row r="18" spans="1:8" s="3" customFormat="1" ht="22.8">
      <c r="A18" s="4" t="s">
        <v>23</v>
      </c>
      <c r="B18" s="8">
        <v>1246662116</v>
      </c>
      <c r="C18" s="8">
        <v>43632858.859999999</v>
      </c>
      <c r="D18" s="8">
        <f t="shared" si="0"/>
        <v>1290294974.8599999</v>
      </c>
      <c r="E18" s="8">
        <v>729373106.14999998</v>
      </c>
      <c r="F18" s="19">
        <v>729373106.14999998</v>
      </c>
      <c r="G18" s="19">
        <f t="shared" si="1"/>
        <v>-517289009.85000002</v>
      </c>
      <c r="H18" s="17"/>
    </row>
    <row r="19" spans="1:8" s="3" customFormat="1" ht="22.8">
      <c r="A19" s="4" t="s">
        <v>24</v>
      </c>
      <c r="B19" s="8">
        <v>200000</v>
      </c>
      <c r="C19" s="8">
        <v>0</v>
      </c>
      <c r="D19" s="8">
        <f t="shared" si="0"/>
        <v>200000</v>
      </c>
      <c r="E19" s="8">
        <v>0</v>
      </c>
      <c r="F19" s="19">
        <v>0</v>
      </c>
      <c r="G19" s="19">
        <f t="shared" si="1"/>
        <v>-200000</v>
      </c>
      <c r="H19" s="17"/>
    </row>
    <row r="20" spans="1:8" s="3" customFormat="1" ht="12">
      <c r="A20" s="4" t="s">
        <v>25</v>
      </c>
      <c r="B20" s="8">
        <v>1</v>
      </c>
      <c r="C20" s="8">
        <v>0</v>
      </c>
      <c r="D20" s="8">
        <f t="shared" si="0"/>
        <v>1</v>
      </c>
      <c r="E20" s="8">
        <v>0</v>
      </c>
      <c r="F20" s="8">
        <v>0</v>
      </c>
      <c r="G20" s="19">
        <f t="shared" si="1"/>
        <v>-1</v>
      </c>
      <c r="H20" s="17"/>
    </row>
    <row r="21" spans="1:8" s="3" customFormat="1" ht="12">
      <c r="A21" s="5" t="s">
        <v>26</v>
      </c>
      <c r="B21" s="6">
        <f>SUM(B11:B20)</f>
        <v>1802345813</v>
      </c>
      <c r="C21" s="6">
        <f>SUM(C11:C20)</f>
        <v>143908749.61000001</v>
      </c>
      <c r="D21" s="6">
        <f t="shared" ref="D21:F21" si="2">SUM(D11:D20)</f>
        <v>1946254562.6099999</v>
      </c>
      <c r="E21" s="6">
        <f t="shared" si="2"/>
        <v>1027463324.36</v>
      </c>
      <c r="F21" s="6">
        <f t="shared" si="2"/>
        <v>1027463324.36</v>
      </c>
      <c r="G21" s="24">
        <f t="shared" si="1"/>
        <v>-774882488.63999999</v>
      </c>
      <c r="H21" s="17"/>
    </row>
    <row r="22" spans="1:8">
      <c r="A22" s="26" t="s">
        <v>27</v>
      </c>
      <c r="B22" s="26"/>
      <c r="C22" s="26"/>
      <c r="D22" s="26"/>
      <c r="E22" s="26"/>
      <c r="F22" s="26"/>
      <c r="G22" s="25">
        <f t="shared" si="1"/>
        <v>0</v>
      </c>
      <c r="H22" s="17"/>
    </row>
    <row r="23" spans="1:8" ht="7.05" customHeight="1"/>
    <row r="24" spans="1:8" ht="7.05" customHeight="1"/>
    <row r="25" spans="1:8">
      <c r="A25" s="31" t="s">
        <v>28</v>
      </c>
      <c r="B25" s="34" t="s">
        <v>4</v>
      </c>
      <c r="C25" s="35"/>
      <c r="D25" s="35"/>
      <c r="E25" s="35"/>
      <c r="F25" s="36"/>
      <c r="G25" s="31" t="s">
        <v>5</v>
      </c>
    </row>
    <row r="26" spans="1:8" ht="24">
      <c r="A26" s="32"/>
      <c r="B26" s="16" t="s">
        <v>44</v>
      </c>
      <c r="C26" s="16" t="s">
        <v>6</v>
      </c>
      <c r="D26" s="16" t="s">
        <v>7</v>
      </c>
      <c r="E26" s="16" t="s">
        <v>8</v>
      </c>
      <c r="F26" s="16" t="s">
        <v>9</v>
      </c>
      <c r="G26" s="33"/>
    </row>
    <row r="27" spans="1:8">
      <c r="A27" s="33"/>
      <c r="B27" s="16" t="s">
        <v>10</v>
      </c>
      <c r="C27" s="16" t="s">
        <v>11</v>
      </c>
      <c r="D27" s="16" t="s">
        <v>12</v>
      </c>
      <c r="E27" s="16" t="s">
        <v>13</v>
      </c>
      <c r="F27" s="16" t="s">
        <v>14</v>
      </c>
      <c r="G27" s="16" t="s">
        <v>15</v>
      </c>
    </row>
    <row r="28" spans="1:8">
      <c r="A28" s="10" t="s">
        <v>29</v>
      </c>
      <c r="B28" s="12">
        <v>1799108368</v>
      </c>
      <c r="C28" s="12">
        <v>143334856.12</v>
      </c>
      <c r="D28" s="12">
        <f>B28+C28</f>
        <v>1942443224.1199999</v>
      </c>
      <c r="E28" s="12">
        <f>SUM(E29:E36)</f>
        <v>1025858110.51</v>
      </c>
      <c r="F28" s="12">
        <f>SUM(F29:F36)</f>
        <v>1025858110.51</v>
      </c>
      <c r="G28" s="13">
        <f>SUM(G29:G36)</f>
        <v>-773250257.49000001</v>
      </c>
    </row>
    <row r="29" spans="1:8">
      <c r="A29" s="4" t="s">
        <v>30</v>
      </c>
      <c r="B29" s="8">
        <v>118760226</v>
      </c>
      <c r="C29" s="8">
        <v>6238936.8600000003</v>
      </c>
      <c r="D29" s="8">
        <f t="shared" ref="D29:D42" si="3">B29+C29</f>
        <v>124999162.86</v>
      </c>
      <c r="E29" s="8">
        <v>84872907.890000001</v>
      </c>
      <c r="F29" s="8">
        <v>84872907.890000001</v>
      </c>
      <c r="G29" s="9">
        <f>F29-B29</f>
        <v>-33887318.109999999</v>
      </c>
    </row>
    <row r="30" spans="1:8">
      <c r="A30" s="4" t="s">
        <v>31</v>
      </c>
      <c r="B30" s="8">
        <v>0</v>
      </c>
      <c r="C30" s="8"/>
      <c r="D30" s="8">
        <f t="shared" si="3"/>
        <v>0</v>
      </c>
      <c r="E30" s="8"/>
      <c r="F30" s="8"/>
      <c r="G30" s="9">
        <f t="shared" ref="G30:G36" si="4">F30-B30</f>
        <v>0</v>
      </c>
    </row>
    <row r="31" spans="1:8">
      <c r="A31" s="4" t="s">
        <v>32</v>
      </c>
      <c r="B31" s="8">
        <v>0</v>
      </c>
      <c r="C31" s="8"/>
      <c r="D31" s="8">
        <f t="shared" si="3"/>
        <v>0</v>
      </c>
      <c r="E31" s="8"/>
      <c r="F31" s="8"/>
      <c r="G31" s="9">
        <f t="shared" si="4"/>
        <v>0</v>
      </c>
    </row>
    <row r="32" spans="1:8">
      <c r="A32" s="4" t="s">
        <v>33</v>
      </c>
      <c r="B32" s="8">
        <v>406814772</v>
      </c>
      <c r="C32" s="8">
        <v>3947403.66</v>
      </c>
      <c r="D32" s="8">
        <f t="shared" si="3"/>
        <v>410762175.66000003</v>
      </c>
      <c r="E32" s="8">
        <v>199590631.22999999</v>
      </c>
      <c r="F32" s="8">
        <v>199590631.22999999</v>
      </c>
      <c r="G32" s="9">
        <f t="shared" si="4"/>
        <v>-207224140.77000001</v>
      </c>
    </row>
    <row r="33" spans="1:7">
      <c r="A33" s="4" t="s">
        <v>34</v>
      </c>
      <c r="B33" s="8">
        <v>10246344</v>
      </c>
      <c r="C33" s="8">
        <v>741833.3</v>
      </c>
      <c r="D33" s="8">
        <f t="shared" si="3"/>
        <v>10988177.300000001</v>
      </c>
      <c r="E33" s="8">
        <v>4684718.0599999996</v>
      </c>
      <c r="F33" s="8">
        <v>4684718.0599999996</v>
      </c>
      <c r="G33" s="9">
        <f t="shared" si="4"/>
        <v>-5561625.9400000004</v>
      </c>
    </row>
    <row r="34" spans="1:7">
      <c r="A34" s="4" t="s">
        <v>35</v>
      </c>
      <c r="B34" s="8">
        <v>16424910</v>
      </c>
      <c r="C34" s="8">
        <v>88773823.439999998</v>
      </c>
      <c r="D34" s="8">
        <f t="shared" si="3"/>
        <v>105198733.44</v>
      </c>
      <c r="E34" s="8">
        <v>7336747.1799999997</v>
      </c>
      <c r="F34" s="8">
        <v>7336747.1799999997</v>
      </c>
      <c r="G34" s="9">
        <f t="shared" si="4"/>
        <v>-9088162.8200000003</v>
      </c>
    </row>
    <row r="35" spans="1:7" ht="22.8">
      <c r="A35" s="4" t="s">
        <v>36</v>
      </c>
      <c r="B35" s="8">
        <v>1246662116</v>
      </c>
      <c r="C35" s="8">
        <v>43632858.859999999</v>
      </c>
      <c r="D35" s="8">
        <f t="shared" si="3"/>
        <v>1290294974.8599999</v>
      </c>
      <c r="E35" s="8">
        <v>729373106.14999998</v>
      </c>
      <c r="F35" s="8">
        <v>729373106.14999998</v>
      </c>
      <c r="G35" s="9">
        <f t="shared" si="4"/>
        <v>-517289009.85000002</v>
      </c>
    </row>
    <row r="36" spans="1:7" ht="22.8">
      <c r="A36" s="4" t="s">
        <v>37</v>
      </c>
      <c r="B36" s="8">
        <v>200000</v>
      </c>
      <c r="C36" s="8">
        <v>0</v>
      </c>
      <c r="D36" s="8">
        <f t="shared" si="3"/>
        <v>200000</v>
      </c>
      <c r="E36" s="8">
        <v>0</v>
      </c>
      <c r="F36" s="8">
        <v>0</v>
      </c>
      <c r="G36" s="9">
        <f t="shared" si="4"/>
        <v>-200000</v>
      </c>
    </row>
    <row r="37" spans="1:7" ht="36">
      <c r="A37" s="11" t="s">
        <v>38</v>
      </c>
      <c r="B37" s="14">
        <v>3237444</v>
      </c>
      <c r="C37" s="14">
        <v>-7500</v>
      </c>
      <c r="D37" s="14">
        <f t="shared" si="3"/>
        <v>3229944</v>
      </c>
      <c r="E37" s="14">
        <f>SUM(E38:E43)</f>
        <v>1500488.48</v>
      </c>
      <c r="F37" s="14">
        <f>SUM(F38:F43)</f>
        <v>1500488.48</v>
      </c>
      <c r="G37" s="15">
        <v>-1736955.52</v>
      </c>
    </row>
    <row r="38" spans="1:7">
      <c r="A38" s="4" t="s">
        <v>39</v>
      </c>
      <c r="B38" s="8">
        <v>0</v>
      </c>
      <c r="C38" s="8"/>
      <c r="D38" s="8">
        <f t="shared" si="3"/>
        <v>0</v>
      </c>
      <c r="E38" s="8">
        <v>0</v>
      </c>
      <c r="F38" s="8">
        <v>0</v>
      </c>
      <c r="G38" s="9">
        <v>0</v>
      </c>
    </row>
    <row r="39" spans="1:7">
      <c r="A39" s="4" t="s">
        <v>40</v>
      </c>
      <c r="B39" s="8">
        <v>0</v>
      </c>
      <c r="C39" s="8"/>
      <c r="D39" s="8">
        <f t="shared" si="3"/>
        <v>0</v>
      </c>
      <c r="E39" s="8">
        <v>0</v>
      </c>
      <c r="F39" s="8">
        <v>0</v>
      </c>
      <c r="G39" s="9">
        <v>0</v>
      </c>
    </row>
    <row r="40" spans="1:7" ht="22.8">
      <c r="A40" s="4" t="s">
        <v>41</v>
      </c>
      <c r="B40" s="8">
        <v>3237444</v>
      </c>
      <c r="C40" s="8">
        <v>-7500</v>
      </c>
      <c r="D40" s="8">
        <f t="shared" si="3"/>
        <v>3229944</v>
      </c>
      <c r="E40" s="8">
        <v>1500488.48</v>
      </c>
      <c r="F40" s="8">
        <v>1500488.48</v>
      </c>
      <c r="G40" s="9">
        <f>F40-B40</f>
        <v>-1736955.52</v>
      </c>
    </row>
    <row r="41" spans="1:7" ht="22.8">
      <c r="A41" s="4" t="s">
        <v>37</v>
      </c>
      <c r="B41" s="8">
        <v>0</v>
      </c>
      <c r="C41" s="8"/>
      <c r="D41" s="8">
        <f t="shared" si="3"/>
        <v>0</v>
      </c>
      <c r="E41" s="8">
        <v>0</v>
      </c>
      <c r="F41" s="8">
        <v>0</v>
      </c>
      <c r="G41" s="9">
        <v>0</v>
      </c>
    </row>
    <row r="42" spans="1:7">
      <c r="A42" s="11" t="s">
        <v>42</v>
      </c>
      <c r="B42" s="14">
        <v>1</v>
      </c>
      <c r="C42" s="14">
        <v>0</v>
      </c>
      <c r="D42" s="8">
        <f t="shared" si="3"/>
        <v>1</v>
      </c>
      <c r="E42" s="14">
        <v>0</v>
      </c>
      <c r="F42" s="14">
        <v>0</v>
      </c>
      <c r="G42" s="15">
        <v>-1</v>
      </c>
    </row>
    <row r="43" spans="1:7">
      <c r="A43" s="4" t="s">
        <v>43</v>
      </c>
      <c r="B43" s="8">
        <v>1</v>
      </c>
      <c r="C43" s="8">
        <v>0</v>
      </c>
      <c r="D43" s="8">
        <v>1</v>
      </c>
      <c r="E43" s="8">
        <v>0</v>
      </c>
      <c r="F43" s="8">
        <v>0</v>
      </c>
      <c r="G43" s="9">
        <v>-1</v>
      </c>
    </row>
    <row r="44" spans="1:7" s="3" customFormat="1" ht="12">
      <c r="A44" s="5" t="s">
        <v>26</v>
      </c>
      <c r="B44" s="6">
        <v>1802345813</v>
      </c>
      <c r="C44" s="6">
        <f>C28+C37</f>
        <v>143327356.12</v>
      </c>
      <c r="D44" s="6">
        <v>1945673169.1199999</v>
      </c>
      <c r="E44" s="6">
        <f t="shared" ref="E44" si="5">E28+E37</f>
        <v>1027358598.99</v>
      </c>
      <c r="F44" s="6">
        <f>F28+F37</f>
        <v>1027358598.99</v>
      </c>
      <c r="G44" s="24">
        <v>-774987214.00999999</v>
      </c>
    </row>
    <row r="45" spans="1:7">
      <c r="A45" s="26" t="s">
        <v>27</v>
      </c>
      <c r="B45" s="26"/>
      <c r="C45" s="26"/>
      <c r="D45" s="26"/>
      <c r="E45" s="26"/>
      <c r="F45" s="26"/>
      <c r="G45" s="25"/>
    </row>
    <row r="47" spans="1:7" ht="4.05" customHeight="1">
      <c r="A47" s="30"/>
      <c r="B47" s="30"/>
      <c r="C47" s="30"/>
      <c r="D47" s="30"/>
      <c r="E47" s="30"/>
      <c r="F47" s="30"/>
      <c r="G47" s="30"/>
    </row>
    <row r="48" spans="1:7" ht="4.05" customHeight="1"/>
    <row r="49" spans="1:6">
      <c r="A49" s="37"/>
      <c r="B49" s="37"/>
      <c r="C49" s="37"/>
      <c r="D49" s="37"/>
      <c r="E49" s="37"/>
      <c r="F49" s="37"/>
    </row>
    <row r="50" spans="1:6">
      <c r="A50" s="37"/>
      <c r="B50" s="37"/>
      <c r="C50" s="37"/>
      <c r="D50" s="37"/>
      <c r="E50" s="37"/>
      <c r="F50" s="37"/>
    </row>
    <row r="51" spans="1:6">
      <c r="A51" s="37"/>
      <c r="B51" s="37"/>
      <c r="C51" s="37"/>
      <c r="D51" s="37"/>
      <c r="E51" s="37"/>
      <c r="F51" s="37"/>
    </row>
    <row r="52" spans="1:6">
      <c r="A52" s="37"/>
      <c r="B52" s="37"/>
      <c r="C52" s="37"/>
      <c r="D52" s="37"/>
      <c r="E52" s="37"/>
      <c r="F52" s="37"/>
    </row>
  </sheetData>
  <mergeCells count="20">
    <mergeCell ref="G44:G45"/>
    <mergeCell ref="A45:F45"/>
    <mergeCell ref="A1:G1"/>
    <mergeCell ref="A2:G2"/>
    <mergeCell ref="A3:G3"/>
    <mergeCell ref="A4:G4"/>
    <mergeCell ref="A6:G6"/>
    <mergeCell ref="A8:A10"/>
    <mergeCell ref="B8:F8"/>
    <mergeCell ref="G8:G9"/>
    <mergeCell ref="G21:G22"/>
    <mergeCell ref="A22:F22"/>
    <mergeCell ref="A25:A27"/>
    <mergeCell ref="B25:F25"/>
    <mergeCell ref="G25:G26"/>
    <mergeCell ref="A47:G47"/>
    <mergeCell ref="A49:F49"/>
    <mergeCell ref="A50:F50"/>
    <mergeCell ref="A51:F51"/>
    <mergeCell ref="A52:F52"/>
  </mergeCells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ok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2024-07-22T21:11:18Z</cp:lastPrinted>
  <dcterms:created xsi:type="dcterms:W3CDTF">2024-04-22T17:18:09Z</dcterms:created>
  <dcterms:modified xsi:type="dcterms:W3CDTF">2024-07-22T21:11:39Z</dcterms:modified>
</cp:coreProperties>
</file>