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4_BP (2)" sheetId="1" r:id="rId1"/>
    <sheet name="F4_BP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<sst xmlns="http://schemas.openxmlformats.org/spreadsheetml/2006/main" count="140" uniqueCount="46">
  <si>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</si>
  <si>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</si>
  <si>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</si>
  <si>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</si>
  <si>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</si>
  <si>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</si>
  <si>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</si>
  <si>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</si>
  <si>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</si>
  <si>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</si>
  <si>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</si>
  <si>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</si>
  <si>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</si>
  <si>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</si>
  <si>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</si>
  <si>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</si>
  <si>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</si>
  <si>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</si>
  <si>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</si>
  <si>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</si>
  <si>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</si>
  <si>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</si>
  <si>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</si>
  <si>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</si>
  <si>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</si>
  <si>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</si>
  <si>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</si>
  <si>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</si>
  <si>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</si>
  <si>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</si>
  <si>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</si>
  <si>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</si>
  <si>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</si>
  <si>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</si>
  <si>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</si>
  <si>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</si>
  <si>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</si>
  <si>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</si>
  <si>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</si>
  <si>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</si>
  <si>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</si>
  <si>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</si>
  <si>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</si>
  <si>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</si>
  <si>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Campeche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</si>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</sst>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19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7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5" t="s">
        <v>44</v>
      </c>
      <c r="C2" s="36"/>
      <c r="D2" s="36"/>
      <c r="E2" s="37"/>
    </row>
    <row r="3" spans="2:5" ht="13.5">
      <c r="B3" s="38" t="s">
        <v>0</v>
      </c>
      <c r="C3" s="39"/>
      <c r="D3" s="39"/>
      <c r="E3" s="40"/>
    </row>
    <row r="4" spans="2:5" ht="13.5">
      <c r="B4" s="38" t="s">
        <v>45</v>
      </c>
      <c r="C4" s="39"/>
      <c r="D4" s="39"/>
      <c r="E4" s="40"/>
    </row>
    <row r="5" spans="2:5" ht="14.25" thickBot="1">
      <c r="B5" s="41" t="s">
        <v>1</v>
      </c>
      <c r="C5" s="42"/>
      <c r="D5" s="42"/>
      <c r="E5" s="43"/>
    </row>
    <row r="6" spans="2:5" ht="14.25" thickBot="1">
      <c r="B6" s="2"/>
      <c r="C6" s="2"/>
      <c r="D6" s="2"/>
      <c r="E6" s="2"/>
    </row>
    <row r="7" spans="2:5" ht="13.5">
      <c r="B7" s="44" t="s">
        <v>2</v>
      </c>
      <c r="C7" s="3" t="s">
        <v>3</v>
      </c>
      <c r="D7" s="46" t="s">
        <v>5</v>
      </c>
      <c r="E7" s="3" t="s">
        <v>6</v>
      </c>
    </row>
    <row r="8" spans="2:5" ht="14.25" thickBot="1">
      <c r="B8" s="45"/>
      <c r="C8" s="4" t="s">
        <v>4</v>
      </c>
      <c r="D8" s="47"/>
      <c r="E8" s="4" t="s">
        <v>7</v>
      </c>
    </row>
    <row r="9" spans="2:5" ht="13.5">
      <c r="B9" s="7" t="s">
        <v>8</v>
      </c>
      <c r="C9" s="8">
        <f>SUM(C10:C12)</f>
        <v>1497367518</v>
      </c>
      <c r="D9" s="8">
        <f>SUM(D10:D12)</f>
        <v>1543371991</v>
      </c>
      <c r="E9" s="8">
        <f>SUM(E10:E12)</f>
        <v>1543371991</v>
      </c>
    </row>
    <row r="10" spans="2:5" ht="13.5">
      <c r="B10" s="9" t="s">
        <v>9</v>
      </c>
      <c r="C10" s="6">
        <f>ROUND('F4_BP'!C10,0)</f>
        <v>990922415</v>
      </c>
      <c r="D10" s="6">
        <v>1229657838</v>
      </c>
      <c r="E10" s="6">
        <v>1229657838</v>
      </c>
    </row>
    <row r="11" spans="2:5" ht="13.5">
      <c r="B11" s="9" t="s">
        <v>10</v>
      </c>
      <c r="C11" s="6">
        <f>ROUND('F4_BP'!C11,0)</f>
        <v>542249136</v>
      </c>
      <c r="D11" s="6">
        <f>ROUND('F4_BP'!D11,0)</f>
        <v>360341431</v>
      </c>
      <c r="E11" s="6">
        <f>ROUND('F4_BP'!E11,0)</f>
        <v>360341431</v>
      </c>
    </row>
    <row r="12" spans="2:5" ht="13.5">
      <c r="B12" s="9" t="s">
        <v>11</v>
      </c>
      <c r="C12" s="6">
        <f>C48</f>
        <v>-35804033</v>
      </c>
      <c r="D12" s="6">
        <f>D48</f>
        <v>-46627278</v>
      </c>
      <c r="E12" s="6">
        <f>E48</f>
        <v>-46627278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1497367517</v>
      </c>
      <c r="D14" s="8">
        <f>SUM(D15:D16)</f>
        <v>1495113873</v>
      </c>
      <c r="E14" s="8">
        <f>SUM(E15:E16)</f>
        <v>1429672897</v>
      </c>
    </row>
    <row r="15" spans="2:5" ht="13.5">
      <c r="B15" s="9" t="s">
        <v>12</v>
      </c>
      <c r="C15" s="6">
        <f>ROUND('F4_BP'!C15,0)</f>
        <v>1103311176</v>
      </c>
      <c r="D15" s="6">
        <f>ROUND('F4_BP'!D15,0)</f>
        <v>1198583684</v>
      </c>
      <c r="E15" s="6">
        <f>ROUND('F4_BP'!E15,0)</f>
        <v>1168620744</v>
      </c>
    </row>
    <row r="16" spans="2:5" ht="13.5">
      <c r="B16" s="9" t="s">
        <v>13</v>
      </c>
      <c r="C16" s="6">
        <f>ROUND('F4_BP'!C16,0)</f>
        <v>394056341</v>
      </c>
      <c r="D16" s="6">
        <f>ROUND('F4_BP'!D16,0)</f>
        <v>296530189</v>
      </c>
      <c r="E16" s="6">
        <f>ROUND('F4_BP'!E16,0)</f>
        <v>261052153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1</v>
      </c>
      <c r="D22" s="7">
        <f>D9-D14+D18</f>
        <v>48258118</v>
      </c>
      <c r="E22" s="7">
        <f>E9-E14+E18</f>
        <v>113699094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35804034</v>
      </c>
      <c r="D24" s="7">
        <f>D22-D12</f>
        <v>94885396</v>
      </c>
      <c r="E24" s="7">
        <f>E22-E12</f>
        <v>160326372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35804034</v>
      </c>
      <c r="D26" s="8">
        <f>D24-D18</f>
        <v>94885396</v>
      </c>
      <c r="E26" s="8">
        <f>E24-E18</f>
        <v>160326372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5633022</v>
      </c>
      <c r="D31" s="7">
        <f>SUM(D32:D33)</f>
        <v>7600083</v>
      </c>
      <c r="E31" s="7">
        <f>SUM(E32:E33)</f>
        <v>7600083</v>
      </c>
    </row>
    <row r="32" spans="2:5" ht="13.5">
      <c r="B32" s="9" t="s">
        <v>24</v>
      </c>
      <c r="C32" s="6">
        <f>ROUND('F4_BP'!C32,0)</f>
        <v>5633022</v>
      </c>
      <c r="D32" s="10">
        <f>ROUND('F4_BP'!D32,0)</f>
        <v>7257634</v>
      </c>
      <c r="E32" s="10">
        <f>ROUND('F4_BP'!E32,0)</f>
        <v>7257634</v>
      </c>
    </row>
    <row r="33" spans="2:5" ht="13.5">
      <c r="B33" s="9" t="s">
        <v>25</v>
      </c>
      <c r="C33" s="6">
        <f>ROUND('F4_BP'!C33,0)</f>
        <v>0</v>
      </c>
      <c r="D33" s="10">
        <f>ROUND('F4_BP'!D33,0)</f>
        <v>342449</v>
      </c>
      <c r="E33" s="10">
        <f>ROUND('F4_BP'!E33,0)</f>
        <v>342449</v>
      </c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30171012</v>
      </c>
      <c r="D35" s="8">
        <f>D26-D31</f>
        <v>87285313</v>
      </c>
      <c r="E35" s="8">
        <f>E26-E31</f>
        <v>152726289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8" t="s">
        <v>20</v>
      </c>
      <c r="C38" s="50" t="s">
        <v>26</v>
      </c>
      <c r="D38" s="52" t="s">
        <v>5</v>
      </c>
      <c r="E38" s="19" t="s">
        <v>6</v>
      </c>
    </row>
    <row r="39" spans="2:5" ht="14.25" thickBot="1">
      <c r="B39" s="49"/>
      <c r="C39" s="51"/>
      <c r="D39" s="53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1</v>
      </c>
      <c r="D41" s="24">
        <f>SUM(D42:D43)</f>
        <v>88243000</v>
      </c>
      <c r="E41" s="24">
        <f>SUM(E42:E43)</f>
        <v>88243000</v>
      </c>
    </row>
    <row r="42" spans="2:5" ht="13.5">
      <c r="B42" s="25" t="s">
        <v>28</v>
      </c>
      <c r="C42" s="22">
        <f>ROUND('F4_BP'!C42,0)</f>
        <v>1</v>
      </c>
      <c r="D42" s="26">
        <f>ROUND('F4_BP'!D42,0)</f>
        <v>66000000</v>
      </c>
      <c r="E42" s="26">
        <f>ROUND('F4_BP'!E42,0)</f>
        <v>66000000</v>
      </c>
    </row>
    <row r="43" spans="2:5" ht="13.5">
      <c r="B43" s="25" t="s">
        <v>29</v>
      </c>
      <c r="C43" s="22">
        <f>ROUND('F4_BP'!C43,0)</f>
        <v>0</v>
      </c>
      <c r="D43" s="26">
        <f>ROUND('F4_BP'!D43,0)</f>
        <v>22243000</v>
      </c>
      <c r="E43" s="26">
        <f>ROUND('F4_BP'!E43,0)</f>
        <v>22243000</v>
      </c>
    </row>
    <row r="44" spans="2:5" ht="13.5">
      <c r="B44" s="23" t="s">
        <v>30</v>
      </c>
      <c r="C44" s="24">
        <f>SUM(C45:C46)</f>
        <v>35804034</v>
      </c>
      <c r="D44" s="24">
        <f>SUM(D45:D46)</f>
        <v>134870278</v>
      </c>
      <c r="E44" s="24">
        <f>SUM(E45:E46)</f>
        <v>134870278</v>
      </c>
    </row>
    <row r="45" spans="2:5" ht="13.5">
      <c r="B45" s="25" t="s">
        <v>31</v>
      </c>
      <c r="C45" s="22">
        <f>ROUND('F4_BP'!C45,0)</f>
        <v>4061034</v>
      </c>
      <c r="D45" s="26">
        <f>ROUND('F4_BP'!D45,0)</f>
        <v>49699891</v>
      </c>
      <c r="E45" s="26">
        <f>ROUND('F4_BP'!E45,0)</f>
        <v>49699891</v>
      </c>
    </row>
    <row r="46" spans="2:5" ht="13.5">
      <c r="B46" s="25" t="s">
        <v>32</v>
      </c>
      <c r="C46" s="22">
        <f>ROUND('F4_BP'!C46,0)</f>
        <v>31743000</v>
      </c>
      <c r="D46" s="26">
        <f>ROUND('F4_BP'!D46,0)</f>
        <v>85170387</v>
      </c>
      <c r="E46" s="26">
        <f>ROUND('F4_BP'!E46,0)</f>
        <v>85170387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-35804033</v>
      </c>
      <c r="D48" s="23">
        <f>D41-D44</f>
        <v>-46627278</v>
      </c>
      <c r="E48" s="23">
        <f>E41-E44</f>
        <v>-46627278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8" t="s">
        <v>20</v>
      </c>
      <c r="C51" s="19" t="s">
        <v>3</v>
      </c>
      <c r="D51" s="52" t="s">
        <v>5</v>
      </c>
      <c r="E51" s="19" t="s">
        <v>6</v>
      </c>
    </row>
    <row r="52" spans="2:5" ht="14.25" thickBot="1">
      <c r="B52" s="49"/>
      <c r="C52" s="20" t="s">
        <v>21</v>
      </c>
      <c r="D52" s="53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990922415</v>
      </c>
      <c r="D54" s="26">
        <f>D10</f>
        <v>1229657838</v>
      </c>
      <c r="E54" s="26">
        <f>E10</f>
        <v>1229657838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-4061033</v>
      </c>
      <c r="D56" s="26">
        <f>D42-D45</f>
        <v>16300109</v>
      </c>
      <c r="E56" s="26">
        <f>E42-E45</f>
        <v>16300109</v>
      </c>
    </row>
    <row r="57" spans="2:5" ht="13.5">
      <c r="B57" s="25" t="s">
        <v>28</v>
      </c>
      <c r="C57" s="22">
        <f>C42</f>
        <v>1</v>
      </c>
      <c r="D57" s="26">
        <f>D42</f>
        <v>66000000</v>
      </c>
      <c r="E57" s="26">
        <f>E42</f>
        <v>66000000</v>
      </c>
    </row>
    <row r="58" spans="2:5" ht="13.5">
      <c r="B58" s="25" t="s">
        <v>31</v>
      </c>
      <c r="C58" s="22">
        <f>C45</f>
        <v>4061034</v>
      </c>
      <c r="D58" s="26">
        <f>D45</f>
        <v>49699891</v>
      </c>
      <c r="E58" s="26">
        <f>E45</f>
        <v>49699891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1103311176</v>
      </c>
      <c r="D60" s="22">
        <f>D15</f>
        <v>1198583684</v>
      </c>
      <c r="E60" s="22">
        <f>E15</f>
        <v>1168620744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-116449794</v>
      </c>
      <c r="D64" s="23">
        <f>D54+D56-D60+D62</f>
        <v>47374263</v>
      </c>
      <c r="E64" s="23">
        <f>E54+E56-E60+E62</f>
        <v>77337203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-112388761</v>
      </c>
      <c r="D66" s="23">
        <f>D64-D56</f>
        <v>31074154</v>
      </c>
      <c r="E66" s="23">
        <f>E64-E56</f>
        <v>61037094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8" t="s">
        <v>20</v>
      </c>
      <c r="C69" s="50" t="s">
        <v>26</v>
      </c>
      <c r="D69" s="52" t="s">
        <v>5</v>
      </c>
      <c r="E69" s="19" t="s">
        <v>6</v>
      </c>
    </row>
    <row r="70" spans="2:5" ht="14.25" thickBot="1">
      <c r="B70" s="49"/>
      <c r="C70" s="51"/>
      <c r="D70" s="53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542249136</v>
      </c>
      <c r="D72" s="26">
        <f>D11</f>
        <v>360341431</v>
      </c>
      <c r="E72" s="26">
        <f>E11</f>
        <v>360341431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-31743000</v>
      </c>
      <c r="D74" s="26">
        <f>D75-D76</f>
        <v>-62927387</v>
      </c>
      <c r="E74" s="26">
        <f>E75-E76</f>
        <v>-62927387</v>
      </c>
    </row>
    <row r="75" spans="2:5" ht="13.5">
      <c r="B75" s="25" t="s">
        <v>29</v>
      </c>
      <c r="C75" s="22">
        <f>C43</f>
        <v>0</v>
      </c>
      <c r="D75" s="26">
        <f>D43</f>
        <v>22243000</v>
      </c>
      <c r="E75" s="26">
        <f>E43</f>
        <v>22243000</v>
      </c>
    </row>
    <row r="76" spans="2:5" ht="13.5">
      <c r="B76" s="25" t="s">
        <v>32</v>
      </c>
      <c r="C76" s="22">
        <f>C46</f>
        <v>31743000</v>
      </c>
      <c r="D76" s="26">
        <f>D46</f>
        <v>85170387</v>
      </c>
      <c r="E76" s="26">
        <f>E46</f>
        <v>85170387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394056341</v>
      </c>
      <c r="D78" s="22">
        <f>D16</f>
        <v>296530189</v>
      </c>
      <c r="E78" s="22">
        <f>E16</f>
        <v>261052153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116449795</v>
      </c>
      <c r="D82" s="23">
        <f>D72+D74-D78+D80</f>
        <v>883855</v>
      </c>
      <c r="E82" s="23">
        <f>E72+E74-E78+E80</f>
        <v>36361891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148192795</v>
      </c>
      <c r="D84" s="23">
        <f>D82-D74</f>
        <v>63811242</v>
      </c>
      <c r="E84" s="23">
        <f>E82-E74</f>
        <v>99289278</v>
      </c>
    </row>
    <row r="85" spans="2:5" ht="14.25" thickBot="1">
      <c r="B85" s="27"/>
      <c r="C85" s="28"/>
      <c r="D85" s="27"/>
      <c r="E85" s="27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23" sqref="E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35" t="s">
        <v>44</v>
      </c>
      <c r="C2" s="36"/>
      <c r="D2" s="36"/>
      <c r="E2" s="37"/>
    </row>
    <row r="3" spans="2:5" ht="13.5">
      <c r="B3" s="38" t="s">
        <v>0</v>
      </c>
      <c r="C3" s="39"/>
      <c r="D3" s="39"/>
      <c r="E3" s="40"/>
    </row>
    <row r="4" spans="2:5" ht="13.5">
      <c r="B4" s="38" t="s">
        <v>45</v>
      </c>
      <c r="C4" s="39"/>
      <c r="D4" s="39"/>
      <c r="E4" s="40"/>
    </row>
    <row r="5" spans="2:5" ht="14.25" thickBot="1">
      <c r="B5" s="41" t="s">
        <v>1</v>
      </c>
      <c r="C5" s="42"/>
      <c r="D5" s="42"/>
      <c r="E5" s="43"/>
    </row>
    <row r="6" spans="2:5" ht="14.25" thickBot="1">
      <c r="B6" s="2"/>
      <c r="C6" s="2"/>
      <c r="D6" s="2"/>
      <c r="E6" s="2"/>
    </row>
    <row r="7" spans="2:5" ht="13.5">
      <c r="B7" s="44" t="s">
        <v>2</v>
      </c>
      <c r="C7" s="3" t="s">
        <v>3</v>
      </c>
      <c r="D7" s="46" t="s">
        <v>5</v>
      </c>
      <c r="E7" s="3" t="s">
        <v>6</v>
      </c>
    </row>
    <row r="8" spans="2:5" ht="14.25" thickBot="1">
      <c r="B8" s="45"/>
      <c r="C8" s="4" t="s">
        <v>4</v>
      </c>
      <c r="D8" s="47"/>
      <c r="E8" s="4" t="s">
        <v>7</v>
      </c>
    </row>
    <row r="9" spans="2:5" ht="13.5">
      <c r="B9" s="7" t="s">
        <v>8</v>
      </c>
      <c r="C9" s="8">
        <f>SUM(C10:C12)</f>
        <v>1497367517.29</v>
      </c>
      <c r="D9" s="8">
        <f>SUM(D10:D12)</f>
        <v>1543371991.48</v>
      </c>
      <c r="E9" s="8">
        <f>SUM(E10:E12)</f>
        <v>1543371991.48</v>
      </c>
    </row>
    <row r="10" spans="2:5" ht="13.5">
      <c r="B10" s="9" t="s">
        <v>9</v>
      </c>
      <c r="C10" s="6">
        <v>990922414.66</v>
      </c>
      <c r="D10" s="6">
        <v>1229657839</v>
      </c>
      <c r="E10" s="6">
        <v>1229657839</v>
      </c>
    </row>
    <row r="11" spans="2:5" ht="13.5">
      <c r="B11" s="9" t="s">
        <v>10</v>
      </c>
      <c r="C11" s="6">
        <v>542249135.59</v>
      </c>
      <c r="D11" s="6">
        <v>360341430.87</v>
      </c>
      <c r="E11" s="6">
        <v>360341430.87</v>
      </c>
    </row>
    <row r="12" spans="2:5" ht="13.5">
      <c r="B12" s="9" t="s">
        <v>11</v>
      </c>
      <c r="C12" s="6">
        <f>C48</f>
        <v>-35804032.96</v>
      </c>
      <c r="D12" s="6">
        <f>D48</f>
        <v>-46627278.389999986</v>
      </c>
      <c r="E12" s="6">
        <f>E48</f>
        <v>-46627278.389999986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1497367517.29</v>
      </c>
      <c r="D14" s="8">
        <f>SUM(D15:D16)</f>
        <v>1495113872.3899999</v>
      </c>
      <c r="E14" s="8">
        <f>SUM(E15:E16)</f>
        <v>1429672896.38</v>
      </c>
    </row>
    <row r="15" spans="2:5" ht="13.5">
      <c r="B15" s="9" t="s">
        <v>12</v>
      </c>
      <c r="C15" s="6">
        <v>1103311176.34</v>
      </c>
      <c r="D15" s="6">
        <v>1198583683.5</v>
      </c>
      <c r="E15" s="6">
        <v>1168620743.76</v>
      </c>
    </row>
    <row r="16" spans="2:5" ht="13.5">
      <c r="B16" s="9" t="s">
        <v>13</v>
      </c>
      <c r="C16" s="6">
        <v>394056340.95</v>
      </c>
      <c r="D16" s="6">
        <v>296530188.89</v>
      </c>
      <c r="E16" s="6">
        <v>261052152.62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48258119.09000015</v>
      </c>
      <c r="E22" s="7">
        <f>E9-E14+E18</f>
        <v>113699095.0999999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35804032.96</v>
      </c>
      <c r="D24" s="7">
        <f>D22-D12</f>
        <v>94885397.48000014</v>
      </c>
      <c r="E24" s="7">
        <f>E22-E12</f>
        <v>160326373.4899999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35804032.96</v>
      </c>
      <c r="D26" s="8">
        <f>D24-D18</f>
        <v>94885397.48000014</v>
      </c>
      <c r="E26" s="8">
        <f>E24-E18</f>
        <v>160326373.4899999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5633022.06</v>
      </c>
      <c r="D31" s="7">
        <f>SUM(D32:D33)</f>
        <v>7600083.55</v>
      </c>
      <c r="E31" s="7">
        <f>SUM(E32:E33)</f>
        <v>7600083.55</v>
      </c>
    </row>
    <row r="32" spans="2:5" ht="13.5">
      <c r="B32" s="9" t="s">
        <v>24</v>
      </c>
      <c r="C32" s="6">
        <v>5633022.06</v>
      </c>
      <c r="D32" s="10">
        <v>7257634.41</v>
      </c>
      <c r="E32" s="10">
        <v>7257634.41</v>
      </c>
    </row>
    <row r="33" spans="2:5" ht="13.5">
      <c r="B33" s="9" t="s">
        <v>25</v>
      </c>
      <c r="C33" s="6">
        <v>0</v>
      </c>
      <c r="D33" s="10">
        <v>342449.14</v>
      </c>
      <c r="E33" s="10">
        <v>342449.14</v>
      </c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30171010.900000002</v>
      </c>
      <c r="D35" s="8">
        <f>D26-D31</f>
        <v>87285313.93000014</v>
      </c>
      <c r="E35" s="8">
        <f>E26-E31</f>
        <v>152726289.93999988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8" t="s">
        <v>20</v>
      </c>
      <c r="C38" s="50" t="s">
        <v>26</v>
      </c>
      <c r="D38" s="52" t="s">
        <v>5</v>
      </c>
      <c r="E38" s="19" t="s">
        <v>6</v>
      </c>
    </row>
    <row r="39" spans="2:5" ht="14.25" thickBot="1">
      <c r="B39" s="49"/>
      <c r="C39" s="51"/>
      <c r="D39" s="53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1</v>
      </c>
      <c r="D41" s="24">
        <f>SUM(D42:D43)</f>
        <v>88243000</v>
      </c>
      <c r="E41" s="24">
        <f>SUM(E42:E43)</f>
        <v>88243000</v>
      </c>
    </row>
    <row r="42" spans="2:5" ht="13.5">
      <c r="B42" s="25" t="s">
        <v>28</v>
      </c>
      <c r="C42" s="22">
        <v>1</v>
      </c>
      <c r="D42" s="26">
        <v>66000000</v>
      </c>
      <c r="E42" s="26">
        <v>66000000</v>
      </c>
    </row>
    <row r="43" spans="2:5" ht="13.5">
      <c r="B43" s="25" t="s">
        <v>29</v>
      </c>
      <c r="C43" s="22">
        <v>0</v>
      </c>
      <c r="D43" s="26">
        <v>22243000</v>
      </c>
      <c r="E43" s="26">
        <v>22243000</v>
      </c>
    </row>
    <row r="44" spans="2:5" ht="13.5">
      <c r="B44" s="23" t="s">
        <v>30</v>
      </c>
      <c r="C44" s="24">
        <f>SUM(C45:C46)</f>
        <v>35804033.96</v>
      </c>
      <c r="D44" s="24">
        <f>SUM(D45:D46)</f>
        <v>134870278.39</v>
      </c>
      <c r="E44" s="24">
        <f>SUM(E45:E46)</f>
        <v>134870278.39</v>
      </c>
    </row>
    <row r="45" spans="2:5" ht="13.5">
      <c r="B45" s="25" t="s">
        <v>31</v>
      </c>
      <c r="C45" s="22">
        <v>4061034.32</v>
      </c>
      <c r="D45" s="26">
        <v>49699891.09</v>
      </c>
      <c r="E45" s="26">
        <v>49699891.09</v>
      </c>
    </row>
    <row r="46" spans="2:5" ht="13.5">
      <c r="B46" s="25" t="s">
        <v>32</v>
      </c>
      <c r="C46" s="22">
        <v>31742999.64</v>
      </c>
      <c r="D46" s="26">
        <v>85170387.3</v>
      </c>
      <c r="E46" s="26">
        <v>85170387.3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-35804032.96</v>
      </c>
      <c r="D48" s="23">
        <f>D41-D44</f>
        <v>-46627278.389999986</v>
      </c>
      <c r="E48" s="23">
        <f>E41-E44</f>
        <v>-46627278.389999986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8" t="s">
        <v>20</v>
      </c>
      <c r="C51" s="19" t="s">
        <v>3</v>
      </c>
      <c r="D51" s="52" t="s">
        <v>5</v>
      </c>
      <c r="E51" s="19" t="s">
        <v>6</v>
      </c>
    </row>
    <row r="52" spans="2:5" ht="14.25" thickBot="1">
      <c r="B52" s="49"/>
      <c r="C52" s="20" t="s">
        <v>21</v>
      </c>
      <c r="D52" s="53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990922414.66</v>
      </c>
      <c r="D54" s="26">
        <f>D10</f>
        <v>1229657839</v>
      </c>
      <c r="E54" s="26">
        <f>E10</f>
        <v>1229657839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-4061033.32</v>
      </c>
      <c r="D56" s="26">
        <f>D42-D45</f>
        <v>16300108.909999996</v>
      </c>
      <c r="E56" s="26">
        <f>E42-E45</f>
        <v>16300108.909999996</v>
      </c>
    </row>
    <row r="57" spans="2:5" ht="13.5">
      <c r="B57" s="25" t="s">
        <v>28</v>
      </c>
      <c r="C57" s="22">
        <f>C42</f>
        <v>1</v>
      </c>
      <c r="D57" s="26">
        <f>D42</f>
        <v>66000000</v>
      </c>
      <c r="E57" s="26">
        <f>E42</f>
        <v>66000000</v>
      </c>
    </row>
    <row r="58" spans="2:5" ht="13.5">
      <c r="B58" s="25" t="s">
        <v>31</v>
      </c>
      <c r="C58" s="22">
        <f>C45</f>
        <v>4061034.32</v>
      </c>
      <c r="D58" s="26">
        <f>D45</f>
        <v>49699891.09</v>
      </c>
      <c r="E58" s="26">
        <f>E45</f>
        <v>49699891.09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1103311176.34</v>
      </c>
      <c r="D60" s="22">
        <f>D15</f>
        <v>1198583683.5</v>
      </c>
      <c r="E60" s="22">
        <f>E15</f>
        <v>1168620743.76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-116449795</v>
      </c>
      <c r="D64" s="23">
        <f>D54+D56-D60+D62</f>
        <v>47374264.410000086</v>
      </c>
      <c r="E64" s="23">
        <f>E54+E56-E60+E62</f>
        <v>77337204.1500001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-112388761.68</v>
      </c>
      <c r="D66" s="23">
        <f>D64-D56</f>
        <v>31074155.50000009</v>
      </c>
      <c r="E66" s="23">
        <f>E64-E56</f>
        <v>61037095.2400001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8" t="s">
        <v>20</v>
      </c>
      <c r="C69" s="50" t="s">
        <v>26</v>
      </c>
      <c r="D69" s="52" t="s">
        <v>5</v>
      </c>
      <c r="E69" s="19" t="s">
        <v>6</v>
      </c>
    </row>
    <row r="70" spans="2:5" ht="14.25" thickBot="1">
      <c r="B70" s="49"/>
      <c r="C70" s="51"/>
      <c r="D70" s="53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542249135.59</v>
      </c>
      <c r="D72" s="26">
        <f>D11</f>
        <v>360341430.87</v>
      </c>
      <c r="E72" s="26">
        <f>E11</f>
        <v>360341430.87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-31742999.64</v>
      </c>
      <c r="D74" s="26">
        <f>D75-D76</f>
        <v>-62927387.3</v>
      </c>
      <c r="E74" s="26">
        <f>E75-E76</f>
        <v>-62927387.3</v>
      </c>
    </row>
    <row r="75" spans="2:5" ht="13.5">
      <c r="B75" s="25" t="s">
        <v>29</v>
      </c>
      <c r="C75" s="22">
        <f>C43</f>
        <v>0</v>
      </c>
      <c r="D75" s="26">
        <f>D43</f>
        <v>22243000</v>
      </c>
      <c r="E75" s="26">
        <f>E43</f>
        <v>22243000</v>
      </c>
    </row>
    <row r="76" spans="2:5" ht="13.5">
      <c r="B76" s="25" t="s">
        <v>32</v>
      </c>
      <c r="C76" s="22">
        <f>C46</f>
        <v>31742999.64</v>
      </c>
      <c r="D76" s="26">
        <f>D46</f>
        <v>85170387.3</v>
      </c>
      <c r="E76" s="26">
        <f>E46</f>
        <v>85170387.3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394056340.95</v>
      </c>
      <c r="D78" s="22">
        <f>D16</f>
        <v>296530188.89</v>
      </c>
      <c r="E78" s="22">
        <f>E16</f>
        <v>261052152.62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116449795.00000006</v>
      </c>
      <c r="D82" s="23">
        <f>D72+D74-D78+D80</f>
        <v>883854.6800000072</v>
      </c>
      <c r="E82" s="23">
        <f>E72+E74-E78+E80</f>
        <v>36361890.94999999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148192794.64000005</v>
      </c>
      <c r="D84" s="23">
        <f>D82-D74</f>
        <v>63811241.980000004</v>
      </c>
      <c r="E84" s="23">
        <f>E82-E74</f>
        <v>99289278.24999999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2021-01-22T20:06:15Z</cp:lastPrinted>
  <dcterms:created xsi:type="dcterms:W3CDTF">2016-10-11T20:00:09Z</dcterms:created>
  <dcterms:modified xsi:type="dcterms:W3CDTF">2021-01-28T18:20:03Z</dcterms:modified>
  <cp:category/>
  <cp:version/>
  <cp:contentType/>
  <cp:contentStatus/>
</cp:coreProperties>
</file>