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F5_EAID (2)" sheetId="1" r:id="rId1"/>
    <sheet name="F5_EAID" sheetId="2" state="hidden" r:id="rId2"/>
  </sheets>
  <definedNames>
    <definedName name="_xlnm.Print_Titles" localSheetId="1">'F5_EAID'!$2:$8</definedName>
    <definedName name="_xlnm.Print_Titles" localSheetId="0">'F5_EAID (2)'!$2:$8</definedName>
  </definedNames>
  <calcPr fullCalcOnLoad="1"/>
</workbook>
</file>

<file path=xl/sharedStrings.xml><?xml version="1.0" encoding="utf-8"?>
<sst xmlns="http://schemas.openxmlformats.org/spreadsheetml/2006/main" count="150" uniqueCount="75">
  <si>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</si>
  <si>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</si>
  <si>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</si>
  <si>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</si>
  <si>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</si>
  <si>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</si>
  <si>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</si>
  <si>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</si>
  <si>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</si>
  <si>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</si>
  <si>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</si>
  <si>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</si>
  <si>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</si>
  <si>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</si>
  <si>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</si>
  <si>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</si>
  <si>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</si>
  <si>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</si>
  <si>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</si>
  <si>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</si>
  <si>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</si>
  <si>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</si>
  <si>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</si>
  <si>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</si>
  <si>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</si>
  <si>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</si>
  <si>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</si>
  <si>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</si>
  <si>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</si>
  <si>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</si>
  <si>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</si>
  <si>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</si>
  <si>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</si>
  <si>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</si>
  <si>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</si>
  <si>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</si>
  <si>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</si>
  <si>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</si>
  <si>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</si>
  <si>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</si>
  <si>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</si>
  <si>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</si>
  <si>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</si>
  <si>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</si>
  <si>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</si>
  <si>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</si>
  <si>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</si>
  <si>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</si>
  <si>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</si>
  <si>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</si>
  <si>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</si>
  <si>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</si>
  <si>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</si>
  <si>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</si>
  <si>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</si>
  <si>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</si>
  <si>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</si>
  <si>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</si>
  <si>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</si>
  <si>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</si>
  <si>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</si>
  <si>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</si>
  <si>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</si>
  <si>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</si>
  <si>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</si>
  <si>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</si>
  <si>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</si>
  <si>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</si>
  <si>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</si>
  <si>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</si>
  <si>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</si>
  <si>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</si>
  <si>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</si>
  <si>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Campeche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</si>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</sst>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vertical="center"/>
    </xf>
    <xf numFmtId="164" fontId="36" fillId="0" borderId="14" xfId="0" applyNumberFormat="1" applyFont="1" applyBorder="1" applyAlignment="1">
      <alignment horizontal="right" vertical="center"/>
    </xf>
    <xf numFmtId="164" fontId="36" fillId="0" borderId="14" xfId="0" applyNumberFormat="1" applyFont="1" applyBorder="1" applyAlignment="1">
      <alignment horizontal="center" vertical="center"/>
    </xf>
    <xf numFmtId="164" fontId="36" fillId="0" borderId="13" xfId="0" applyNumberFormat="1" applyFont="1" applyBorder="1" applyAlignment="1">
      <alignment horizontal="left" vertical="center" indent="1"/>
    </xf>
    <xf numFmtId="164" fontId="36" fillId="0" borderId="13" xfId="0" applyNumberFormat="1" applyFont="1" applyBorder="1" applyAlignment="1">
      <alignment horizontal="left" vertical="center" wrapText="1" indent="1"/>
    </xf>
    <xf numFmtId="164" fontId="36" fillId="0" borderId="15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left" vertical="center" indent="3"/>
    </xf>
    <xf numFmtId="164" fontId="36" fillId="0" borderId="13" xfId="0" applyNumberFormat="1" applyFont="1" applyBorder="1" applyAlignment="1">
      <alignment horizontal="left" vertical="center" wrapText="1" indent="3"/>
    </xf>
    <xf numFmtId="164" fontId="36" fillId="0" borderId="13" xfId="0" applyNumberFormat="1" applyFont="1" applyBorder="1" applyAlignment="1">
      <alignment horizontal="left" vertical="center"/>
    </xf>
    <xf numFmtId="164" fontId="37" fillId="0" borderId="13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33" borderId="14" xfId="0" applyNumberFormat="1" applyFont="1" applyFill="1" applyBorder="1" applyAlignment="1">
      <alignment horizontal="right" vertical="center"/>
    </xf>
    <xf numFmtId="164" fontId="36" fillId="33" borderId="14" xfId="0" applyNumberFormat="1" applyFont="1" applyFill="1" applyBorder="1" applyAlignment="1">
      <alignment horizontal="center" vertical="center"/>
    </xf>
    <xf numFmtId="164" fontId="36" fillId="0" borderId="14" xfId="0" applyNumberFormat="1" applyFont="1" applyBorder="1" applyAlignment="1">
      <alignment horizontal="justify" vertical="center"/>
    </xf>
    <xf numFmtId="164" fontId="36" fillId="0" borderId="16" xfId="0" applyNumberFormat="1" applyFont="1" applyBorder="1" applyAlignment="1">
      <alignment horizontal="left" vertical="center" indent="1"/>
    </xf>
    <xf numFmtId="164" fontId="36" fillId="0" borderId="17" xfId="0" applyNumberFormat="1" applyFont="1" applyBorder="1" applyAlignment="1">
      <alignment horizontal="right" vertical="center"/>
    </xf>
    <xf numFmtId="164" fontId="36" fillId="0" borderId="17" xfId="0" applyNumberFormat="1" applyFont="1" applyBorder="1" applyAlignment="1">
      <alignment horizontal="center" vertical="center"/>
    </xf>
    <xf numFmtId="164" fontId="36" fillId="0" borderId="13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wrapTex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justify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72" sqref="H7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3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4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5" t="s">
        <v>5</v>
      </c>
      <c r="C8" s="31"/>
      <c r="D8" s="46"/>
      <c r="E8" s="31"/>
      <c r="F8" s="31"/>
      <c r="G8" s="31"/>
      <c r="H8" s="31"/>
    </row>
    <row r="9" spans="2:8" ht="12.75">
      <c r="B9" s="6" t="s">
        <v>11</v>
      </c>
      <c r="C9" s="7"/>
      <c r="D9" s="8"/>
      <c r="E9" s="7"/>
      <c r="F9" s="8"/>
      <c r="G9" s="8"/>
      <c r="H9" s="7"/>
    </row>
    <row r="10" spans="2:8" ht="12.75">
      <c r="B10" s="9" t="s">
        <v>12</v>
      </c>
      <c r="C10" s="7">
        <f>ROUND('F5_EAID'!C10,0)</f>
        <v>113177058</v>
      </c>
      <c r="D10" s="7">
        <f>ROUND('F5_EAID'!D10,0)</f>
        <v>-28299914</v>
      </c>
      <c r="E10" s="7">
        <f>C10+D10</f>
        <v>84877144</v>
      </c>
      <c r="F10" s="7">
        <f>ROUND('F5_EAID'!F10,0)</f>
        <v>84241144</v>
      </c>
      <c r="G10" s="7">
        <f>ROUND('F5_EAID'!G10,0)</f>
        <v>84241144</v>
      </c>
      <c r="H10" s="7">
        <f>G10-C10</f>
        <v>-28935914</v>
      </c>
    </row>
    <row r="11" spans="2:8" ht="12.75">
      <c r="B11" s="9" t="s">
        <v>13</v>
      </c>
      <c r="C11" s="7">
        <f>ROUND('F5_EAID'!C11,0)</f>
        <v>0</v>
      </c>
      <c r="D11" s="7">
        <f>ROUND('F5_EAID'!D11,0)</f>
        <v>0</v>
      </c>
      <c r="E11" s="7">
        <f aca="true" t="shared" si="0" ref="E11:E40">C11+D11</f>
        <v>0</v>
      </c>
      <c r="F11" s="7">
        <f>ROUND('F5_EAID'!F11,0)</f>
        <v>0</v>
      </c>
      <c r="G11" s="7">
        <f>ROUND('F5_EAID'!G11,0)</f>
        <v>0</v>
      </c>
      <c r="H11" s="7">
        <f aca="true" t="shared" si="1" ref="H11:H16">G11-C11</f>
        <v>0</v>
      </c>
    </row>
    <row r="12" spans="2:8" ht="12.75">
      <c r="B12" s="9" t="s">
        <v>14</v>
      </c>
      <c r="C12" s="7">
        <f>ROUND('F5_EAID'!C12,0)</f>
        <v>0</v>
      </c>
      <c r="D12" s="7">
        <f>ROUND('F5_EAID'!D12,0)</f>
        <v>0</v>
      </c>
      <c r="E12" s="7">
        <f t="shared" si="0"/>
        <v>0</v>
      </c>
      <c r="F12" s="7">
        <f>ROUND('F5_EAID'!F12,0)</f>
        <v>0</v>
      </c>
      <c r="G12" s="7">
        <f>ROUND('F5_EAID'!G12,0)</f>
        <v>0</v>
      </c>
      <c r="H12" s="7">
        <f t="shared" si="1"/>
        <v>0</v>
      </c>
    </row>
    <row r="13" spans="2:8" ht="12.75">
      <c r="B13" s="9" t="s">
        <v>15</v>
      </c>
      <c r="C13" s="7">
        <f>ROUND('F5_EAID'!C13,0)</f>
        <v>232182370</v>
      </c>
      <c r="D13" s="7">
        <f>ROUND('F5_EAID'!D13,0)</f>
        <v>9639490</v>
      </c>
      <c r="E13" s="7">
        <f t="shared" si="0"/>
        <v>241821860</v>
      </c>
      <c r="F13" s="7">
        <f>ROUND('F5_EAID'!F13,0)</f>
        <v>241821859</v>
      </c>
      <c r="G13" s="7">
        <f>ROUND('F5_EAID'!G13,0)</f>
        <v>241821859</v>
      </c>
      <c r="H13" s="7">
        <f t="shared" si="1"/>
        <v>9639489</v>
      </c>
    </row>
    <row r="14" spans="2:8" ht="12.75">
      <c r="B14" s="9" t="s">
        <v>16</v>
      </c>
      <c r="C14" s="7">
        <f>ROUND('F5_EAID'!C14,0)</f>
        <v>5983480</v>
      </c>
      <c r="D14" s="7">
        <f>ROUND('F5_EAID'!D14,0)</f>
        <v>2044066</v>
      </c>
      <c r="E14" s="7">
        <f t="shared" si="0"/>
        <v>8027546</v>
      </c>
      <c r="F14" s="7">
        <v>8027547</v>
      </c>
      <c r="G14" s="7">
        <v>8027547</v>
      </c>
      <c r="H14" s="7">
        <f t="shared" si="1"/>
        <v>2044067</v>
      </c>
    </row>
    <row r="15" spans="2:8" ht="12.75">
      <c r="B15" s="9" t="s">
        <v>17</v>
      </c>
      <c r="C15" s="7">
        <v>6902399</v>
      </c>
      <c r="D15" s="7">
        <f>ROUND('F5_EAID'!D15,0)</f>
        <v>39183507</v>
      </c>
      <c r="E15" s="7">
        <f t="shared" si="0"/>
        <v>46085906</v>
      </c>
      <c r="F15" s="7">
        <f>ROUND('F5_EAID'!F15,0)</f>
        <v>46085906</v>
      </c>
      <c r="G15" s="7">
        <f>ROUND('F5_EAID'!G15,0)</f>
        <v>46085906</v>
      </c>
      <c r="H15" s="7">
        <f t="shared" si="1"/>
        <v>39183507</v>
      </c>
    </row>
    <row r="16" spans="2:8" ht="12.75">
      <c r="B16" s="9" t="s">
        <v>70</v>
      </c>
      <c r="C16" s="7">
        <f>ROUND('F5_EAID'!C16,0)</f>
        <v>1680701</v>
      </c>
      <c r="D16" s="7">
        <f>ROUND('F5_EAID'!D16,0)</f>
        <v>134549</v>
      </c>
      <c r="E16" s="7">
        <f t="shared" si="0"/>
        <v>1815250</v>
      </c>
      <c r="F16" s="7">
        <f>ROUND('F5_EAID'!F16,0)</f>
        <v>1815250</v>
      </c>
      <c r="G16" s="7">
        <f>ROUND('F5_EAID'!G16,0)</f>
        <v>1815250</v>
      </c>
      <c r="H16" s="7">
        <f t="shared" si="1"/>
        <v>134549</v>
      </c>
    </row>
    <row r="17" spans="2:8" ht="39">
      <c r="B17" s="10" t="s">
        <v>68</v>
      </c>
      <c r="C17" s="7">
        <f aca="true" t="shared" si="2" ref="C17:H17">SUM(C18:C28)</f>
        <v>507038015</v>
      </c>
      <c r="D17" s="11">
        <f t="shared" si="2"/>
        <v>255588450</v>
      </c>
      <c r="E17" s="11">
        <f t="shared" si="2"/>
        <v>762626465</v>
      </c>
      <c r="F17" s="11">
        <f t="shared" si="2"/>
        <v>762626465</v>
      </c>
      <c r="G17" s="11">
        <f t="shared" si="2"/>
        <v>762626465</v>
      </c>
      <c r="H17" s="11">
        <f t="shared" si="2"/>
        <v>255588450</v>
      </c>
    </row>
    <row r="18" spans="2:8" ht="12.75">
      <c r="B18" s="12" t="s">
        <v>18</v>
      </c>
      <c r="C18" s="7">
        <f>ROUND('F5_EAID'!C18,0)</f>
        <v>346453883</v>
      </c>
      <c r="D18" s="7">
        <f>ROUND('F5_EAID'!D18,0)</f>
        <v>65131237</v>
      </c>
      <c r="E18" s="7">
        <f t="shared" si="0"/>
        <v>411585120</v>
      </c>
      <c r="F18" s="7">
        <f>ROUND('F5_EAID'!F18,0)</f>
        <v>411585120</v>
      </c>
      <c r="G18" s="7">
        <f>ROUND('F5_EAID'!G18,0)</f>
        <v>411585120</v>
      </c>
      <c r="H18" s="7">
        <f>G18-C18</f>
        <v>65131237</v>
      </c>
    </row>
    <row r="19" spans="2:8" ht="12.75">
      <c r="B19" s="12" t="s">
        <v>19</v>
      </c>
      <c r="C19" s="7">
        <f>ROUND('F5_EAID'!C19,0)</f>
        <v>80280030</v>
      </c>
      <c r="D19" s="7">
        <f>ROUND('F5_EAID'!D19,0)</f>
        <v>-5198956</v>
      </c>
      <c r="E19" s="7">
        <f t="shared" si="0"/>
        <v>75081074</v>
      </c>
      <c r="F19" s="7">
        <f>ROUND('F5_EAID'!F19,0)</f>
        <v>75081074</v>
      </c>
      <c r="G19" s="7">
        <f>ROUND('F5_EAID'!G19,0)</f>
        <v>75081074</v>
      </c>
      <c r="H19" s="7">
        <f aca="true" t="shared" si="3" ref="H19:H40">G19-C19</f>
        <v>-5198956</v>
      </c>
    </row>
    <row r="20" spans="2:8" ht="12.75">
      <c r="B20" s="12" t="s">
        <v>20</v>
      </c>
      <c r="C20" s="7">
        <f>ROUND('F5_EAID'!C20,0)</f>
        <v>16077560</v>
      </c>
      <c r="D20" s="7">
        <f>ROUND('F5_EAID'!D20,0)</f>
        <v>-1474532</v>
      </c>
      <c r="E20" s="7">
        <f t="shared" si="0"/>
        <v>14603028</v>
      </c>
      <c r="F20" s="7">
        <f>ROUND('F5_EAID'!F20,0)</f>
        <v>14603028</v>
      </c>
      <c r="G20" s="7">
        <f>ROUND('F5_EAID'!G20,0)</f>
        <v>14603028</v>
      </c>
      <c r="H20" s="7">
        <f t="shared" si="3"/>
        <v>-1474532</v>
      </c>
    </row>
    <row r="21" spans="2:8" ht="12.75">
      <c r="B21" s="12" t="s">
        <v>21</v>
      </c>
      <c r="C21" s="7">
        <f>ROUND('F5_EAID'!C21,0)</f>
        <v>721587</v>
      </c>
      <c r="D21" s="7">
        <f>ROUND('F5_EAID'!D21,0)</f>
        <v>-22830</v>
      </c>
      <c r="E21" s="7">
        <f t="shared" si="0"/>
        <v>698757</v>
      </c>
      <c r="F21" s="7">
        <f>ROUND('F5_EAID'!F21,0)</f>
        <v>698757</v>
      </c>
      <c r="G21" s="7">
        <f>ROUND('F5_EAID'!G21,0)</f>
        <v>698757</v>
      </c>
      <c r="H21" s="7">
        <f t="shared" si="3"/>
        <v>-22830</v>
      </c>
    </row>
    <row r="22" spans="2:8" ht="12.75">
      <c r="B22" s="12" t="s">
        <v>22</v>
      </c>
      <c r="C22" s="7">
        <f>ROUND('F5_EAID'!C22,0)</f>
        <v>0</v>
      </c>
      <c r="D22" s="7">
        <f>ROUND('F5_EAID'!D22,0)</f>
        <v>105773462</v>
      </c>
      <c r="E22" s="7">
        <f t="shared" si="0"/>
        <v>105773462</v>
      </c>
      <c r="F22" s="7">
        <f>ROUND('F5_EAID'!F22,0)</f>
        <v>105773462</v>
      </c>
      <c r="G22" s="7">
        <f>ROUND('F5_EAID'!G22,0)</f>
        <v>105773462</v>
      </c>
      <c r="H22" s="7">
        <f t="shared" si="3"/>
        <v>105773462</v>
      </c>
    </row>
    <row r="23" spans="2:8" ht="26.25">
      <c r="B23" s="13" t="s">
        <v>23</v>
      </c>
      <c r="C23" s="7">
        <f>ROUND('F5_EAID'!C23,0)</f>
        <v>3470471</v>
      </c>
      <c r="D23" s="7">
        <f>ROUND('F5_EAID'!D23,0)</f>
        <v>-886916</v>
      </c>
      <c r="E23" s="7">
        <f t="shared" si="0"/>
        <v>2583555</v>
      </c>
      <c r="F23" s="7">
        <f>ROUND('F5_EAID'!F23,0)</f>
        <v>2583555</v>
      </c>
      <c r="G23" s="7">
        <f>ROUND('F5_EAID'!G23,0)</f>
        <v>2583555</v>
      </c>
      <c r="H23" s="7">
        <f t="shared" si="3"/>
        <v>-886916</v>
      </c>
    </row>
    <row r="24" spans="2:8" ht="26.25">
      <c r="B24" s="13" t="s">
        <v>24</v>
      </c>
      <c r="C24" s="7">
        <f>ROUND('F5_EAID'!C24,0)</f>
        <v>0</v>
      </c>
      <c r="D24" s="7">
        <f>ROUND('F5_EAID'!D24,0)</f>
        <v>0</v>
      </c>
      <c r="E24" s="7">
        <f t="shared" si="0"/>
        <v>0</v>
      </c>
      <c r="F24" s="7">
        <f>ROUND('F5_EAID'!F24,0)</f>
        <v>0</v>
      </c>
      <c r="G24" s="7">
        <f>ROUND('F5_EAID'!G24,0)</f>
        <v>0</v>
      </c>
      <c r="H24" s="7">
        <f t="shared" si="3"/>
        <v>0</v>
      </c>
    </row>
    <row r="25" spans="2:8" ht="12.75">
      <c r="B25" s="12" t="s">
        <v>25</v>
      </c>
      <c r="C25" s="7">
        <f>ROUND('F5_EAID'!C25,0)</f>
        <v>0</v>
      </c>
      <c r="D25" s="7">
        <f>ROUND('F5_EAID'!D25,0)</f>
        <v>13377749</v>
      </c>
      <c r="E25" s="7">
        <f t="shared" si="0"/>
        <v>13377749</v>
      </c>
      <c r="F25" s="7">
        <f>ROUND('F5_EAID'!F25,0)</f>
        <v>13377749</v>
      </c>
      <c r="G25" s="7">
        <f>ROUND('F5_EAID'!G25,0)</f>
        <v>13377749</v>
      </c>
      <c r="H25" s="7">
        <f t="shared" si="3"/>
        <v>13377749</v>
      </c>
    </row>
    <row r="26" spans="2:8" ht="12.75">
      <c r="B26" s="12" t="s">
        <v>26</v>
      </c>
      <c r="C26" s="7">
        <f>ROUND('F5_EAID'!C26,0)</f>
        <v>13518003</v>
      </c>
      <c r="D26" s="7">
        <f>ROUND('F5_EAID'!D26,0)</f>
        <v>-3653688</v>
      </c>
      <c r="E26" s="7">
        <f t="shared" si="0"/>
        <v>9864315</v>
      </c>
      <c r="F26" s="7">
        <f>ROUND('F5_EAID'!F26,0)</f>
        <v>9864315</v>
      </c>
      <c r="G26" s="7">
        <f>ROUND('F5_EAID'!G26,0)</f>
        <v>9864315</v>
      </c>
      <c r="H26" s="7">
        <f t="shared" si="3"/>
        <v>-3653688</v>
      </c>
    </row>
    <row r="27" spans="2:8" ht="12.75">
      <c r="B27" s="12" t="s">
        <v>27</v>
      </c>
      <c r="C27" s="7">
        <f>ROUND('F5_EAID'!C27,0)</f>
        <v>46516481</v>
      </c>
      <c r="D27" s="7">
        <f>ROUND('F5_EAID'!D27,0)</f>
        <v>7498090</v>
      </c>
      <c r="E27" s="7">
        <f t="shared" si="0"/>
        <v>54014571</v>
      </c>
      <c r="F27" s="7">
        <f>ROUND('F5_EAID'!F27,0)</f>
        <v>54014571</v>
      </c>
      <c r="G27" s="7">
        <f>ROUND('F5_EAID'!G27,0)</f>
        <v>54014571</v>
      </c>
      <c r="H27" s="7">
        <f t="shared" si="3"/>
        <v>7498090</v>
      </c>
    </row>
    <row r="28" spans="2:8" ht="26.25">
      <c r="B28" s="13" t="s">
        <v>28</v>
      </c>
      <c r="C28" s="7">
        <f>ROUND('F5_EAID'!C28,0)</f>
        <v>0</v>
      </c>
      <c r="D28" s="7">
        <v>75044834</v>
      </c>
      <c r="E28" s="7">
        <f t="shared" si="0"/>
        <v>75044834</v>
      </c>
      <c r="F28" s="7">
        <v>75044834</v>
      </c>
      <c r="G28" s="7">
        <v>75044834</v>
      </c>
      <c r="H28" s="7">
        <f t="shared" si="3"/>
        <v>75044834</v>
      </c>
    </row>
    <row r="29" spans="2:8" ht="26.25">
      <c r="B29" s="10" t="s">
        <v>29</v>
      </c>
      <c r="C29" s="7">
        <f aca="true" t="shared" si="4" ref="C29:H29">SUM(C30:C34)</f>
        <v>24920611</v>
      </c>
      <c r="D29" s="7">
        <f t="shared" si="4"/>
        <v>-7142589</v>
      </c>
      <c r="E29" s="7">
        <f t="shared" si="4"/>
        <v>17778022</v>
      </c>
      <c r="F29" s="7">
        <f t="shared" si="4"/>
        <v>17778022</v>
      </c>
      <c r="G29" s="7">
        <f t="shared" si="4"/>
        <v>17778022</v>
      </c>
      <c r="H29" s="7">
        <f t="shared" si="4"/>
        <v>-7142589</v>
      </c>
    </row>
    <row r="30" spans="2:8" ht="12.75">
      <c r="B30" s="12" t="s">
        <v>30</v>
      </c>
      <c r="C30" s="7">
        <f>ROUND('F5_EAID'!C30,0)</f>
        <v>0</v>
      </c>
      <c r="D30" s="7">
        <f>ROUND('F5_EAID'!D30,0)</f>
        <v>0</v>
      </c>
      <c r="E30" s="7">
        <f t="shared" si="0"/>
        <v>0</v>
      </c>
      <c r="F30" s="7">
        <f>ROUND('F5_EAID'!F30,0)</f>
        <v>0</v>
      </c>
      <c r="G30" s="7">
        <f>ROUND('F5_EAID'!G30,0)</f>
        <v>0</v>
      </c>
      <c r="H30" s="7">
        <f t="shared" si="3"/>
        <v>0</v>
      </c>
    </row>
    <row r="31" spans="2:8" ht="12.75">
      <c r="B31" s="12" t="s">
        <v>31</v>
      </c>
      <c r="C31" s="7">
        <f>ROUND('F5_EAID'!C31,0)</f>
        <v>0</v>
      </c>
      <c r="D31" s="7">
        <f>ROUND('F5_EAID'!D31,0)</f>
        <v>0</v>
      </c>
      <c r="E31" s="7">
        <f t="shared" si="0"/>
        <v>0</v>
      </c>
      <c r="F31" s="7">
        <f>ROUND('F5_EAID'!F31,0)</f>
        <v>0</v>
      </c>
      <c r="G31" s="7">
        <f>ROUND('F5_EAID'!G31,0)</f>
        <v>0</v>
      </c>
      <c r="H31" s="7">
        <f t="shared" si="3"/>
        <v>0</v>
      </c>
    </row>
    <row r="32" spans="2:8" ht="12.75">
      <c r="B32" s="12" t="s">
        <v>32</v>
      </c>
      <c r="C32" s="7">
        <f>ROUND('F5_EAID'!C32,0)</f>
        <v>0</v>
      </c>
      <c r="D32" s="7">
        <f>ROUND('F5_EAID'!D32,0)</f>
        <v>0</v>
      </c>
      <c r="E32" s="7">
        <f t="shared" si="0"/>
        <v>0</v>
      </c>
      <c r="F32" s="7">
        <f>ROUND('F5_EAID'!F32,0)</f>
        <v>0</v>
      </c>
      <c r="G32" s="7">
        <f>ROUND('F5_EAID'!G32,0)</f>
        <v>0</v>
      </c>
      <c r="H32" s="7">
        <f t="shared" si="3"/>
        <v>0</v>
      </c>
    </row>
    <row r="33" spans="2:8" ht="26.25">
      <c r="B33" s="13" t="s">
        <v>33</v>
      </c>
      <c r="C33" s="7">
        <f>ROUND('F5_EAID'!C33,0)</f>
        <v>0</v>
      </c>
      <c r="D33" s="7">
        <f>ROUND('F5_EAID'!D33,0)</f>
        <v>0</v>
      </c>
      <c r="E33" s="7">
        <f t="shared" si="0"/>
        <v>0</v>
      </c>
      <c r="F33" s="7">
        <f>ROUND('F5_EAID'!F33,0)</f>
        <v>0</v>
      </c>
      <c r="G33" s="7">
        <f>ROUND('F5_EAID'!G33,0)</f>
        <v>0</v>
      </c>
      <c r="H33" s="7">
        <f t="shared" si="3"/>
        <v>0</v>
      </c>
    </row>
    <row r="34" spans="2:8" ht="12.75">
      <c r="B34" s="12" t="s">
        <v>34</v>
      </c>
      <c r="C34" s="7">
        <f>ROUND('F5_EAID'!C34,0)</f>
        <v>24920611</v>
      </c>
      <c r="D34" s="7">
        <f>ROUND('F5_EAID'!D34,0)</f>
        <v>-7142589</v>
      </c>
      <c r="E34" s="7">
        <f t="shared" si="0"/>
        <v>17778022</v>
      </c>
      <c r="F34" s="7">
        <f>ROUND('F5_EAID'!F34,0)</f>
        <v>17778022</v>
      </c>
      <c r="G34" s="7">
        <f>ROUND('F5_EAID'!G34,0)</f>
        <v>17778022</v>
      </c>
      <c r="H34" s="7">
        <f t="shared" si="3"/>
        <v>-7142589</v>
      </c>
    </row>
    <row r="35" spans="2:8" ht="12.75">
      <c r="B35" s="9" t="s">
        <v>71</v>
      </c>
      <c r="C35" s="7">
        <f>ROUND('F5_EAID'!C35,0)</f>
        <v>0</v>
      </c>
      <c r="D35" s="7">
        <f>ROUND('F5_EAID'!D35,0)</f>
        <v>0</v>
      </c>
      <c r="E35" s="7">
        <f t="shared" si="0"/>
        <v>0</v>
      </c>
      <c r="F35" s="7">
        <f>ROUND('F5_EAID'!F35,0)</f>
        <v>0</v>
      </c>
      <c r="G35" s="7">
        <f>ROUND('F5_EAID'!G35,0)</f>
        <v>0</v>
      </c>
      <c r="H35" s="7">
        <f t="shared" si="3"/>
        <v>0</v>
      </c>
    </row>
    <row r="36" spans="2:8" ht="12.75">
      <c r="B36" s="9" t="s">
        <v>35</v>
      </c>
      <c r="C36" s="7">
        <f aca="true" t="shared" si="5" ref="C36:H36">C37</f>
        <v>96561453</v>
      </c>
      <c r="D36" s="7">
        <f t="shared" si="5"/>
        <v>-31309212</v>
      </c>
      <c r="E36" s="7">
        <f t="shared" si="5"/>
        <v>65252241</v>
      </c>
      <c r="F36" s="7">
        <f t="shared" si="5"/>
        <v>65252241</v>
      </c>
      <c r="G36" s="7">
        <f t="shared" si="5"/>
        <v>65252241</v>
      </c>
      <c r="H36" s="7">
        <f t="shared" si="5"/>
        <v>-31309212</v>
      </c>
    </row>
    <row r="37" spans="2:8" ht="12.75">
      <c r="B37" s="12" t="s">
        <v>36</v>
      </c>
      <c r="C37" s="7">
        <f>ROUND('F5_EAID'!C37,0)</f>
        <v>96561453</v>
      </c>
      <c r="D37" s="7">
        <f>ROUND('F5_EAID'!D37,0)</f>
        <v>-31309212</v>
      </c>
      <c r="E37" s="7">
        <f t="shared" si="0"/>
        <v>65252241</v>
      </c>
      <c r="F37" s="7">
        <f>ROUND('F5_EAID'!F37,0)</f>
        <v>65252241</v>
      </c>
      <c r="G37" s="7">
        <f>ROUND('F5_EAID'!G37,0)</f>
        <v>65252241</v>
      </c>
      <c r="H37" s="7">
        <f t="shared" si="3"/>
        <v>-31309212</v>
      </c>
    </row>
    <row r="38" spans="2:8" ht="12.75">
      <c r="B38" s="9" t="s">
        <v>37</v>
      </c>
      <c r="C38" s="7">
        <f aca="true" t="shared" si="6" ref="C38:H38">C39+C40</f>
        <v>2476327</v>
      </c>
      <c r="D38" s="7">
        <f t="shared" si="6"/>
        <v>-466922</v>
      </c>
      <c r="E38" s="7">
        <f t="shared" si="6"/>
        <v>2009405</v>
      </c>
      <c r="F38" s="7">
        <f t="shared" si="6"/>
        <v>2009405</v>
      </c>
      <c r="G38" s="7">
        <f t="shared" si="6"/>
        <v>2009405</v>
      </c>
      <c r="H38" s="7">
        <f t="shared" si="6"/>
        <v>-466922</v>
      </c>
    </row>
    <row r="39" spans="2:8" ht="12.75">
      <c r="B39" s="12" t="s">
        <v>38</v>
      </c>
      <c r="C39" s="7">
        <f>ROUND('F5_EAID'!C39,0)</f>
        <v>2476327</v>
      </c>
      <c r="D39" s="7">
        <f>ROUND('F5_EAID'!D39,0)</f>
        <v>-466922</v>
      </c>
      <c r="E39" s="7">
        <f t="shared" si="0"/>
        <v>2009405</v>
      </c>
      <c r="F39" s="7">
        <f>ROUND('F5_EAID'!F39,0)</f>
        <v>2009405</v>
      </c>
      <c r="G39" s="7">
        <f>ROUND('F5_EAID'!G39,0)</f>
        <v>2009405</v>
      </c>
      <c r="H39" s="7">
        <f t="shared" si="3"/>
        <v>-466922</v>
      </c>
    </row>
    <row r="40" spans="2:8" ht="12.75">
      <c r="B40" s="12" t="s">
        <v>39</v>
      </c>
      <c r="C40" s="7">
        <f>ROUND('F5_EAID'!C40,0)</f>
        <v>0</v>
      </c>
      <c r="D40" s="7">
        <f>ROUND('F5_EAID'!D40,0)</f>
        <v>0</v>
      </c>
      <c r="E40" s="7">
        <f t="shared" si="0"/>
        <v>0</v>
      </c>
      <c r="F40" s="7">
        <f>ROUND('F5_EAID'!F40,0)</f>
        <v>0</v>
      </c>
      <c r="G40" s="7">
        <f>ROUND('F5_EAID'!G40,0)</f>
        <v>0</v>
      </c>
      <c r="H40" s="7">
        <f t="shared" si="3"/>
        <v>0</v>
      </c>
    </row>
    <row r="41" spans="2:8" ht="12.75">
      <c r="B41" s="14"/>
      <c r="C41" s="7"/>
      <c r="D41" s="7"/>
      <c r="E41" s="7"/>
      <c r="F41" s="7"/>
      <c r="G41" s="7"/>
      <c r="H41" s="7"/>
    </row>
    <row r="42" spans="2:8" ht="26.25">
      <c r="B42" s="15" t="s">
        <v>69</v>
      </c>
      <c r="C42" s="16">
        <f aca="true" t="shared" si="7" ref="C42:H42">C10+C11+C12+C13+C14+C15+C16+C17+C29+C35+C36+C38</f>
        <v>990922414</v>
      </c>
      <c r="D42" s="17">
        <f t="shared" si="7"/>
        <v>239371425</v>
      </c>
      <c r="E42" s="17">
        <f t="shared" si="7"/>
        <v>1230293839</v>
      </c>
      <c r="F42" s="17">
        <f t="shared" si="7"/>
        <v>1229657839</v>
      </c>
      <c r="G42" s="17">
        <f t="shared" si="7"/>
        <v>1229657839</v>
      </c>
      <c r="H42" s="17">
        <f t="shared" si="7"/>
        <v>238735425</v>
      </c>
    </row>
    <row r="43" spans="2:8" ht="12.75">
      <c r="B43" s="18"/>
      <c r="C43" s="7"/>
      <c r="D43" s="19"/>
      <c r="E43" s="19"/>
      <c r="F43" s="19"/>
      <c r="G43" s="19"/>
      <c r="H43" s="19"/>
    </row>
    <row r="44" spans="2:8" ht="26.25">
      <c r="B44" s="15" t="s">
        <v>40</v>
      </c>
      <c r="C44" s="20"/>
      <c r="D44" s="20"/>
      <c r="E44" s="20"/>
      <c r="F44" s="20"/>
      <c r="G44" s="20"/>
      <c r="H44" s="7"/>
    </row>
    <row r="45" spans="2:8" ht="12.75">
      <c r="B45" s="14"/>
      <c r="C45" s="7"/>
      <c r="D45" s="7"/>
      <c r="E45" s="7"/>
      <c r="F45" s="7"/>
      <c r="G45" s="7"/>
      <c r="H45" s="7"/>
    </row>
    <row r="46" spans="2:8" ht="12.75">
      <c r="B46" s="6" t="s">
        <v>41</v>
      </c>
      <c r="C46" s="7"/>
      <c r="D46" s="7"/>
      <c r="E46" s="7"/>
      <c r="F46" s="7"/>
      <c r="G46" s="7"/>
      <c r="H46" s="7"/>
    </row>
    <row r="47" spans="2:8" ht="12.75">
      <c r="B47" s="9" t="s">
        <v>42</v>
      </c>
      <c r="C47" s="7">
        <f aca="true" t="shared" si="8" ref="C47:H47">SUM(C48:C55)</f>
        <v>315125707</v>
      </c>
      <c r="D47" s="7">
        <f t="shared" si="8"/>
        <v>-2442442</v>
      </c>
      <c r="E47" s="7">
        <f t="shared" si="8"/>
        <v>312683265</v>
      </c>
      <c r="F47" s="7">
        <f t="shared" si="8"/>
        <v>312683264</v>
      </c>
      <c r="G47" s="7">
        <f t="shared" si="8"/>
        <v>312683264</v>
      </c>
      <c r="H47" s="7">
        <f t="shared" si="8"/>
        <v>-2442443</v>
      </c>
    </row>
    <row r="48" spans="2:8" ht="26.25">
      <c r="B48" s="13" t="s">
        <v>43</v>
      </c>
      <c r="C48" s="7">
        <f>ROUND('F5_EAID'!C48,0)</f>
        <v>0</v>
      </c>
      <c r="D48" s="7">
        <f>ROUND('F5_EAID'!D48,0)</f>
        <v>0</v>
      </c>
      <c r="E48" s="7">
        <f aca="true" t="shared" si="9" ref="E48:E65">C48+D48</f>
        <v>0</v>
      </c>
      <c r="F48" s="7">
        <f>ROUND('F5_EAID'!F48,0)</f>
        <v>0</v>
      </c>
      <c r="G48" s="7">
        <f>ROUND('F5_EAID'!G48,0)</f>
        <v>0</v>
      </c>
      <c r="H48" s="7">
        <f aca="true" t="shared" si="10" ref="H48:H65">G48-C48</f>
        <v>0</v>
      </c>
    </row>
    <row r="49" spans="2:8" ht="26.25">
      <c r="B49" s="13" t="s">
        <v>44</v>
      </c>
      <c r="C49" s="7">
        <f>ROUND('F5_EAID'!C49,0)</f>
        <v>0</v>
      </c>
      <c r="D49" s="7">
        <f>ROUND('F5_EAID'!D49,0)</f>
        <v>0</v>
      </c>
      <c r="E49" s="7">
        <f t="shared" si="9"/>
        <v>0</v>
      </c>
      <c r="F49" s="7">
        <f>ROUND('F5_EAID'!F49,0)</f>
        <v>0</v>
      </c>
      <c r="G49" s="7">
        <f>ROUND('F5_EAID'!G49,0)</f>
        <v>0</v>
      </c>
      <c r="H49" s="7">
        <f t="shared" si="10"/>
        <v>0</v>
      </c>
    </row>
    <row r="50" spans="2:8" ht="26.25">
      <c r="B50" s="13" t="s">
        <v>45</v>
      </c>
      <c r="C50" s="7">
        <f>ROUND('F5_EAID'!C50,0)</f>
        <v>109818510</v>
      </c>
      <c r="D50" s="7">
        <f>ROUND('F5_EAID'!D50,0)</f>
        <v>-13376440</v>
      </c>
      <c r="E50" s="7">
        <f t="shared" si="9"/>
        <v>96442070</v>
      </c>
      <c r="F50" s="7">
        <f>ROUND('F5_EAID'!F50,0)</f>
        <v>96442069</v>
      </c>
      <c r="G50" s="7">
        <f>ROUND('F5_EAID'!G50,0)</f>
        <v>96442069</v>
      </c>
      <c r="H50" s="7">
        <f t="shared" si="10"/>
        <v>-13376441</v>
      </c>
    </row>
    <row r="51" spans="2:8" ht="52.5">
      <c r="B51" s="13" t="s">
        <v>46</v>
      </c>
      <c r="C51" s="7">
        <f>ROUND('F5_EAID'!C51,0)</f>
        <v>205307197</v>
      </c>
      <c r="D51" s="7">
        <f>ROUND('F5_EAID'!D51,0)</f>
        <v>10933998</v>
      </c>
      <c r="E51" s="7">
        <f t="shared" si="9"/>
        <v>216241195</v>
      </c>
      <c r="F51" s="7">
        <f>ROUND('F5_EAID'!F51,0)</f>
        <v>216241195</v>
      </c>
      <c r="G51" s="7">
        <f>ROUND('F5_EAID'!G51,0)</f>
        <v>216241195</v>
      </c>
      <c r="H51" s="7">
        <f t="shared" si="10"/>
        <v>10933998</v>
      </c>
    </row>
    <row r="52" spans="2:8" ht="12.75">
      <c r="B52" s="13" t="s">
        <v>47</v>
      </c>
      <c r="C52" s="7">
        <f>ROUND('F5_EAID'!C52,0)</f>
        <v>0</v>
      </c>
      <c r="D52" s="7">
        <f>ROUND('F5_EAID'!D52,0)</f>
        <v>0</v>
      </c>
      <c r="E52" s="7">
        <f t="shared" si="9"/>
        <v>0</v>
      </c>
      <c r="F52" s="7">
        <f>ROUND('F5_EAID'!F52,0)</f>
        <v>0</v>
      </c>
      <c r="G52" s="7">
        <f>ROUND('F5_EAID'!G52,0)</f>
        <v>0</v>
      </c>
      <c r="H52" s="7">
        <f t="shared" si="10"/>
        <v>0</v>
      </c>
    </row>
    <row r="53" spans="2:8" ht="26.25">
      <c r="B53" s="13" t="s">
        <v>48</v>
      </c>
      <c r="C53" s="7">
        <f>ROUND('F5_EAID'!C53,0)</f>
        <v>0</v>
      </c>
      <c r="D53" s="7">
        <f>ROUND('F5_EAID'!D53,0)</f>
        <v>0</v>
      </c>
      <c r="E53" s="7">
        <f t="shared" si="9"/>
        <v>0</v>
      </c>
      <c r="F53" s="7">
        <f>ROUND('F5_EAID'!F53,0)</f>
        <v>0</v>
      </c>
      <c r="G53" s="7">
        <f>ROUND('F5_EAID'!G53,0)</f>
        <v>0</v>
      </c>
      <c r="H53" s="7">
        <f t="shared" si="10"/>
        <v>0</v>
      </c>
    </row>
    <row r="54" spans="2:8" ht="39">
      <c r="B54" s="13" t="s">
        <v>49</v>
      </c>
      <c r="C54" s="7">
        <f>ROUND('F5_EAID'!C54,0)</f>
        <v>0</v>
      </c>
      <c r="D54" s="7">
        <f>ROUND('F5_EAID'!D54,0)</f>
        <v>0</v>
      </c>
      <c r="E54" s="7">
        <f t="shared" si="9"/>
        <v>0</v>
      </c>
      <c r="F54" s="7">
        <f>ROUND('F5_EAID'!F54,0)</f>
        <v>0</v>
      </c>
      <c r="G54" s="7">
        <f>ROUND('F5_EAID'!G54,0)</f>
        <v>0</v>
      </c>
      <c r="H54" s="7">
        <f t="shared" si="10"/>
        <v>0</v>
      </c>
    </row>
    <row r="55" spans="2:8" ht="39">
      <c r="B55" s="13" t="s">
        <v>50</v>
      </c>
      <c r="C55" s="7">
        <f>ROUND('F5_EAID'!C55,0)</f>
        <v>0</v>
      </c>
      <c r="D55" s="7">
        <f>ROUND('F5_EAID'!D55,0)</f>
        <v>0</v>
      </c>
      <c r="E55" s="7">
        <f t="shared" si="9"/>
        <v>0</v>
      </c>
      <c r="F55" s="7">
        <f>ROUND('F5_EAID'!F55,0)</f>
        <v>0</v>
      </c>
      <c r="G55" s="7">
        <f>ROUND('F5_EAID'!G55,0)</f>
        <v>0</v>
      </c>
      <c r="H55" s="7">
        <f t="shared" si="10"/>
        <v>0</v>
      </c>
    </row>
    <row r="56" spans="2:8" ht="12.75">
      <c r="B56" s="10" t="s">
        <v>51</v>
      </c>
      <c r="C56" s="7">
        <f aca="true" t="shared" si="11" ref="C56:H56">SUM(C57:C60)</f>
        <v>105138049</v>
      </c>
      <c r="D56" s="7">
        <f t="shared" si="11"/>
        <v>-97832568</v>
      </c>
      <c r="E56" s="7">
        <f t="shared" si="11"/>
        <v>7305481</v>
      </c>
      <c r="F56" s="7">
        <f t="shared" si="11"/>
        <v>7305481</v>
      </c>
      <c r="G56" s="7">
        <f t="shared" si="11"/>
        <v>7305481</v>
      </c>
      <c r="H56" s="7">
        <f t="shared" si="11"/>
        <v>-97832568</v>
      </c>
    </row>
    <row r="57" spans="2:8" ht="26.25">
      <c r="B57" s="13" t="s">
        <v>52</v>
      </c>
      <c r="C57" s="7">
        <f>ROUND('F5_EAID'!C57,0)</f>
        <v>0</v>
      </c>
      <c r="D57" s="7">
        <f>ROUND('F5_EAID'!D57,0)</f>
        <v>0</v>
      </c>
      <c r="E57" s="7">
        <f t="shared" si="9"/>
        <v>0</v>
      </c>
      <c r="F57" s="7">
        <f>ROUND('F5_EAID'!F57,0)</f>
        <v>0</v>
      </c>
      <c r="G57" s="7">
        <f>ROUND('F5_EAID'!G57,0)</f>
        <v>0</v>
      </c>
      <c r="H57" s="7">
        <f t="shared" si="10"/>
        <v>0</v>
      </c>
    </row>
    <row r="58" spans="2:8" ht="12.75">
      <c r="B58" s="13" t="s">
        <v>53</v>
      </c>
      <c r="C58" s="7">
        <f>ROUND('F5_EAID'!C58,0)</f>
        <v>0</v>
      </c>
      <c r="D58" s="7">
        <f>ROUND('F5_EAID'!D58,0)</f>
        <v>0</v>
      </c>
      <c r="E58" s="7">
        <f t="shared" si="9"/>
        <v>0</v>
      </c>
      <c r="F58" s="7">
        <f>ROUND('F5_EAID'!F58,0)</f>
        <v>0</v>
      </c>
      <c r="G58" s="7">
        <f>ROUND('F5_EAID'!G58,0)</f>
        <v>0</v>
      </c>
      <c r="H58" s="7">
        <f t="shared" si="10"/>
        <v>0</v>
      </c>
    </row>
    <row r="59" spans="2:8" ht="12.75">
      <c r="B59" s="13" t="s">
        <v>54</v>
      </c>
      <c r="C59" s="7">
        <f>ROUND('F5_EAID'!C59,0)</f>
        <v>0</v>
      </c>
      <c r="D59" s="7">
        <f>ROUND('F5_EAID'!D59,0)</f>
        <v>0</v>
      </c>
      <c r="E59" s="7">
        <f t="shared" si="9"/>
        <v>0</v>
      </c>
      <c r="F59" s="7">
        <f>ROUND('F5_EAID'!F59,0)</f>
        <v>0</v>
      </c>
      <c r="G59" s="7">
        <f>ROUND('F5_EAID'!G59,0)</f>
        <v>0</v>
      </c>
      <c r="H59" s="7">
        <f t="shared" si="10"/>
        <v>0</v>
      </c>
    </row>
    <row r="60" spans="2:8" ht="12.75">
      <c r="B60" s="13" t="s">
        <v>55</v>
      </c>
      <c r="C60" s="7">
        <f>ROUND('F5_EAID'!C60,0)</f>
        <v>105138049</v>
      </c>
      <c r="D60" s="7">
        <f>ROUND('F5_EAID'!D60,0)</f>
        <v>-97832568</v>
      </c>
      <c r="E60" s="7">
        <f t="shared" si="9"/>
        <v>7305481</v>
      </c>
      <c r="F60" s="7">
        <f>ROUND('F5_EAID'!F60,0)</f>
        <v>7305481</v>
      </c>
      <c r="G60" s="7">
        <f>ROUND('F5_EAID'!G60,0)</f>
        <v>7305481</v>
      </c>
      <c r="H60" s="7">
        <f t="shared" si="10"/>
        <v>-97832568</v>
      </c>
    </row>
    <row r="61" spans="2:8" ht="26.25">
      <c r="B61" s="10" t="s">
        <v>56</v>
      </c>
      <c r="C61" s="7">
        <f aca="true" t="shared" si="12" ref="C61:H61">C62+C63</f>
        <v>29782819</v>
      </c>
      <c r="D61" s="7">
        <f t="shared" si="12"/>
        <v>7519085</v>
      </c>
      <c r="E61" s="7">
        <f t="shared" si="12"/>
        <v>37301904</v>
      </c>
      <c r="F61" s="7">
        <f t="shared" si="12"/>
        <v>37301904</v>
      </c>
      <c r="G61" s="7">
        <f t="shared" si="12"/>
        <v>37301904</v>
      </c>
      <c r="H61" s="7">
        <f t="shared" si="12"/>
        <v>7519085</v>
      </c>
    </row>
    <row r="62" spans="2:8" ht="39">
      <c r="B62" s="13" t="s">
        <v>57</v>
      </c>
      <c r="C62" s="7">
        <f>ROUND('F5_EAID'!C62,0)</f>
        <v>29782819</v>
      </c>
      <c r="D62" s="7">
        <v>7519085</v>
      </c>
      <c r="E62" s="7">
        <f t="shared" si="9"/>
        <v>37301904</v>
      </c>
      <c r="F62" s="7">
        <v>37301904</v>
      </c>
      <c r="G62" s="7">
        <v>37301904</v>
      </c>
      <c r="H62" s="7">
        <f t="shared" si="10"/>
        <v>7519085</v>
      </c>
    </row>
    <row r="63" spans="2:8" ht="12.75">
      <c r="B63" s="13" t="s">
        <v>58</v>
      </c>
      <c r="C63" s="7">
        <f>ROUND('F5_EAID'!C63,0)</f>
        <v>0</v>
      </c>
      <c r="D63" s="7">
        <f>ROUND('F5_EAID'!D63,0)</f>
        <v>0</v>
      </c>
      <c r="E63" s="7">
        <f t="shared" si="9"/>
        <v>0</v>
      </c>
      <c r="F63" s="7">
        <f>ROUND('F5_EAID'!F63,0)</f>
        <v>0</v>
      </c>
      <c r="G63" s="7">
        <f>ROUND('F5_EAID'!G63,0)</f>
        <v>0</v>
      </c>
      <c r="H63" s="7">
        <f t="shared" si="10"/>
        <v>0</v>
      </c>
    </row>
    <row r="64" spans="2:8" ht="39">
      <c r="B64" s="10" t="s">
        <v>72</v>
      </c>
      <c r="C64" s="7">
        <f>ROUND('F5_EAID'!C64,0)</f>
        <v>0</v>
      </c>
      <c r="D64" s="7">
        <f>ROUND('F5_EAID'!D64,0)</f>
        <v>0</v>
      </c>
      <c r="E64" s="7">
        <f t="shared" si="9"/>
        <v>0</v>
      </c>
      <c r="F64" s="7">
        <f>ROUND('F5_EAID'!F64,0)</f>
        <v>0</v>
      </c>
      <c r="G64" s="7">
        <f>ROUND('F5_EAID'!G64,0)</f>
        <v>0</v>
      </c>
      <c r="H64" s="7">
        <f t="shared" si="10"/>
        <v>0</v>
      </c>
    </row>
    <row r="65" spans="2:8" ht="12.75">
      <c r="B65" s="23" t="s">
        <v>59</v>
      </c>
      <c r="C65" s="24">
        <f>ROUND('F5_EAID'!C65,0)</f>
        <v>92202561</v>
      </c>
      <c r="D65" s="24">
        <v>-89151781</v>
      </c>
      <c r="E65" s="24">
        <f t="shared" si="9"/>
        <v>3050780</v>
      </c>
      <c r="F65" s="24">
        <f>ROUND('F5_EAID'!F65,0)</f>
        <v>3050781</v>
      </c>
      <c r="G65" s="24">
        <f>ROUND('F5_EAID'!G65,0)</f>
        <v>3050781</v>
      </c>
      <c r="H65" s="24">
        <f t="shared" si="10"/>
        <v>-89151780</v>
      </c>
    </row>
    <row r="66" spans="2:8" ht="12.75">
      <c r="B66" s="14"/>
      <c r="C66" s="7"/>
      <c r="D66" s="7"/>
      <c r="E66" s="7"/>
      <c r="F66" s="7"/>
      <c r="G66" s="7"/>
      <c r="H66" s="7"/>
    </row>
    <row r="67" spans="2:8" ht="26.25">
      <c r="B67" s="15" t="s">
        <v>60</v>
      </c>
      <c r="C67" s="16">
        <f aca="true" t="shared" si="13" ref="C67:H67">C47+C56+C61+C64+C65</f>
        <v>542249136</v>
      </c>
      <c r="D67" s="16">
        <f t="shared" si="13"/>
        <v>-181907706</v>
      </c>
      <c r="E67" s="16">
        <f t="shared" si="13"/>
        <v>360341430</v>
      </c>
      <c r="F67" s="16">
        <f t="shared" si="13"/>
        <v>360341430</v>
      </c>
      <c r="G67" s="16">
        <f t="shared" si="13"/>
        <v>360341430</v>
      </c>
      <c r="H67" s="16">
        <f t="shared" si="13"/>
        <v>-181907706</v>
      </c>
    </row>
    <row r="68" spans="2:8" ht="12.75">
      <c r="B68" s="26"/>
      <c r="C68" s="7"/>
      <c r="D68" s="7"/>
      <c r="E68" s="7"/>
      <c r="F68" s="7"/>
      <c r="G68" s="7"/>
      <c r="H68" s="7"/>
    </row>
    <row r="69" spans="2:8" ht="26.25">
      <c r="B69" s="15" t="s">
        <v>61</v>
      </c>
      <c r="C69" s="16">
        <f aca="true" t="shared" si="14" ref="C69:H69">C70</f>
        <v>1</v>
      </c>
      <c r="D69" s="16">
        <f t="shared" si="14"/>
        <v>88242999</v>
      </c>
      <c r="E69" s="16">
        <f t="shared" si="14"/>
        <v>88243000</v>
      </c>
      <c r="F69" s="16">
        <f t="shared" si="14"/>
        <v>88243000</v>
      </c>
      <c r="G69" s="16">
        <f t="shared" si="14"/>
        <v>88243000</v>
      </c>
      <c r="H69" s="16">
        <f t="shared" si="14"/>
        <v>88242999</v>
      </c>
    </row>
    <row r="70" spans="2:8" ht="12.75">
      <c r="B70" s="26" t="s">
        <v>62</v>
      </c>
      <c r="C70" s="7">
        <f>ROUND('F5_EAID'!C70,0)</f>
        <v>1</v>
      </c>
      <c r="D70" s="7">
        <f>ROUND('F5_EAID'!D70,0)</f>
        <v>88242999</v>
      </c>
      <c r="E70" s="7">
        <f>C70+D70</f>
        <v>88243000</v>
      </c>
      <c r="F70" s="7">
        <f>ROUND('F5_EAID'!F70,0)</f>
        <v>88243000</v>
      </c>
      <c r="G70" s="7">
        <f>ROUND('F5_EAID'!G70,0)</f>
        <v>88243000</v>
      </c>
      <c r="H70" s="7">
        <f>G70-C70</f>
        <v>88242999</v>
      </c>
    </row>
    <row r="71" spans="2:8" ht="12.75">
      <c r="B71" s="26"/>
      <c r="C71" s="7"/>
      <c r="D71" s="7"/>
      <c r="E71" s="7"/>
      <c r="F71" s="7"/>
      <c r="G71" s="7"/>
      <c r="H71" s="7"/>
    </row>
    <row r="72" spans="2:8" ht="12.75">
      <c r="B72" s="15" t="s">
        <v>63</v>
      </c>
      <c r="C72" s="16">
        <f aca="true" t="shared" si="15" ref="C72:H72">C42+C67+C69</f>
        <v>1533171551</v>
      </c>
      <c r="D72" s="16">
        <f t="shared" si="15"/>
        <v>145706718</v>
      </c>
      <c r="E72" s="16">
        <f t="shared" si="15"/>
        <v>1678878269</v>
      </c>
      <c r="F72" s="16">
        <f t="shared" si="15"/>
        <v>1678242269</v>
      </c>
      <c r="G72" s="16">
        <f t="shared" si="15"/>
        <v>1678242269</v>
      </c>
      <c r="H72" s="16">
        <f t="shared" si="15"/>
        <v>145070718</v>
      </c>
    </row>
    <row r="73" spans="2:8" ht="12.75">
      <c r="B73" s="26"/>
      <c r="C73" s="7"/>
      <c r="D73" s="7"/>
      <c r="E73" s="7"/>
      <c r="F73" s="7"/>
      <c r="G73" s="7"/>
      <c r="H73" s="7"/>
    </row>
    <row r="74" spans="2:8" ht="12.75">
      <c r="B74" s="15" t="s">
        <v>64</v>
      </c>
      <c r="C74" s="7"/>
      <c r="D74" s="7"/>
      <c r="E74" s="7"/>
      <c r="F74" s="7"/>
      <c r="G74" s="7"/>
      <c r="H74" s="7"/>
    </row>
    <row r="75" spans="2:8" ht="39">
      <c r="B75" s="26" t="s">
        <v>65</v>
      </c>
      <c r="C75" s="7">
        <f>ROUND('F5_EAID'!C75,0)</f>
        <v>1</v>
      </c>
      <c r="D75" s="7">
        <f>ROUND('F5_EAID'!D75,0)</f>
        <v>65999999</v>
      </c>
      <c r="E75" s="7">
        <f>C75+D75</f>
        <v>66000000</v>
      </c>
      <c r="F75" s="7">
        <f>ROUND('F5_EAID'!F75,0)</f>
        <v>66000000</v>
      </c>
      <c r="G75" s="7">
        <f>ROUND('F5_EAID'!G75,0)</f>
        <v>66000000</v>
      </c>
      <c r="H75" s="7">
        <f>G75-C75</f>
        <v>65999999</v>
      </c>
    </row>
    <row r="76" spans="2:8" ht="39">
      <c r="B76" s="26" t="s">
        <v>66</v>
      </c>
      <c r="C76" s="7">
        <f>ROUND('F5_EAID'!C76,0)</f>
        <v>0</v>
      </c>
      <c r="D76" s="7">
        <f>ROUND('F5_EAID'!D76,0)</f>
        <v>22243000</v>
      </c>
      <c r="E76" s="7">
        <f>C76+D76</f>
        <v>22243000</v>
      </c>
      <c r="F76" s="7">
        <f>ROUND('F5_EAID'!F76,0)</f>
        <v>22243000</v>
      </c>
      <c r="G76" s="7">
        <f>ROUND('F5_EAID'!G76,0)</f>
        <v>22243000</v>
      </c>
      <c r="H76" s="7">
        <f>G76-C76</f>
        <v>22243000</v>
      </c>
    </row>
    <row r="77" spans="2:8" ht="26.25">
      <c r="B77" s="15" t="s">
        <v>67</v>
      </c>
      <c r="C77" s="16">
        <f aca="true" t="shared" si="16" ref="C77:H77">SUM(C75:C76)</f>
        <v>1</v>
      </c>
      <c r="D77" s="16">
        <f t="shared" si="16"/>
        <v>88242999</v>
      </c>
      <c r="E77" s="16">
        <f t="shared" si="16"/>
        <v>88243000</v>
      </c>
      <c r="F77" s="16">
        <f t="shared" si="16"/>
        <v>88243000</v>
      </c>
      <c r="G77" s="16">
        <f t="shared" si="16"/>
        <v>88243000</v>
      </c>
      <c r="H77" s="16">
        <f t="shared" si="16"/>
        <v>88242999</v>
      </c>
    </row>
    <row r="78" spans="2:8" ht="13.5" thickBot="1">
      <c r="B78" s="27"/>
      <c r="C78" s="28"/>
      <c r="D78" s="29"/>
      <c r="E78" s="28"/>
      <c r="F78" s="29"/>
      <c r="G78" s="29"/>
      <c r="H78" s="28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31496062992125984" right="0.31496062992125984" top="0.35433070866141736" bottom="0.35433070866141736" header="0.31496062992125984" footer="0.31496062992125984"/>
  <pageSetup fitToHeight="0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pane ySplit="8" topLeftCell="A53" activePane="bottomLeft" state="frozen"/>
      <selection pane="topLeft" activeCell="A1" sqref="A1"/>
      <selection pane="bottomLeft" activeCell="F62" sqref="F6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3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4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5" t="s">
        <v>5</v>
      </c>
      <c r="C8" s="31"/>
      <c r="D8" s="46"/>
      <c r="E8" s="31"/>
      <c r="F8" s="31"/>
      <c r="G8" s="31"/>
      <c r="H8" s="31"/>
    </row>
    <row r="9" spans="2:8" ht="12.75">
      <c r="B9" s="6" t="s">
        <v>11</v>
      </c>
      <c r="C9" s="7"/>
      <c r="D9" s="8"/>
      <c r="E9" s="7"/>
      <c r="F9" s="8"/>
      <c r="G9" s="8"/>
      <c r="H9" s="7"/>
    </row>
    <row r="10" spans="2:8" ht="12.75">
      <c r="B10" s="9" t="s">
        <v>12</v>
      </c>
      <c r="C10" s="7">
        <v>113177057.75</v>
      </c>
      <c r="D10" s="8">
        <v>-28299914.01</v>
      </c>
      <c r="E10" s="7">
        <f>C10+D10</f>
        <v>84877143.74</v>
      </c>
      <c r="F10" s="8">
        <v>84241144.13</v>
      </c>
      <c r="G10" s="8">
        <v>84241144.13</v>
      </c>
      <c r="H10" s="7">
        <f>G10-C10</f>
        <v>-28935913.620000005</v>
      </c>
    </row>
    <row r="11" spans="2:8" ht="12.75">
      <c r="B11" s="9" t="s">
        <v>13</v>
      </c>
      <c r="C11" s="7"/>
      <c r="D11" s="8"/>
      <c r="E11" s="7">
        <f aca="true" t="shared" si="0" ref="E11:E40">C11+D11</f>
        <v>0</v>
      </c>
      <c r="F11" s="8"/>
      <c r="G11" s="8"/>
      <c r="H11" s="7">
        <f aca="true" t="shared" si="1" ref="H11:H16">G11-C11</f>
        <v>0</v>
      </c>
    </row>
    <row r="12" spans="2:8" ht="12.75">
      <c r="B12" s="9" t="s">
        <v>14</v>
      </c>
      <c r="C12" s="7"/>
      <c r="D12" s="8"/>
      <c r="E12" s="7">
        <f t="shared" si="0"/>
        <v>0</v>
      </c>
      <c r="F12" s="8"/>
      <c r="G12" s="8"/>
      <c r="H12" s="7">
        <f t="shared" si="1"/>
        <v>0</v>
      </c>
    </row>
    <row r="13" spans="2:8" ht="12.75">
      <c r="B13" s="9" t="s">
        <v>15</v>
      </c>
      <c r="C13" s="7">
        <v>232182369.96</v>
      </c>
      <c r="D13" s="8">
        <v>9639489.52</v>
      </c>
      <c r="E13" s="7">
        <f t="shared" si="0"/>
        <v>241821859.48000002</v>
      </c>
      <c r="F13" s="8">
        <v>241821859.48</v>
      </c>
      <c r="G13" s="8">
        <v>241821859.48</v>
      </c>
      <c r="H13" s="7">
        <f t="shared" si="1"/>
        <v>9639489.51999998</v>
      </c>
    </row>
    <row r="14" spans="2:8" ht="12.75">
      <c r="B14" s="9" t="s">
        <v>16</v>
      </c>
      <c r="C14" s="7">
        <v>5983480</v>
      </c>
      <c r="D14" s="8">
        <v>2044066.49</v>
      </c>
      <c r="E14" s="7">
        <f t="shared" si="0"/>
        <v>8027546.49</v>
      </c>
      <c r="F14" s="8">
        <v>8027546.49</v>
      </c>
      <c r="G14" s="8">
        <v>8027546.49</v>
      </c>
      <c r="H14" s="7">
        <f t="shared" si="1"/>
        <v>2044066.4900000002</v>
      </c>
    </row>
    <row r="15" spans="2:8" ht="12.75">
      <c r="B15" s="9" t="s">
        <v>17</v>
      </c>
      <c r="C15" s="7">
        <v>6902399.55</v>
      </c>
      <c r="D15" s="8">
        <v>39183506.72</v>
      </c>
      <c r="E15" s="7">
        <f t="shared" si="0"/>
        <v>46085906.269999996</v>
      </c>
      <c r="F15" s="8">
        <v>46085906.27</v>
      </c>
      <c r="G15" s="8">
        <v>46085906.27</v>
      </c>
      <c r="H15" s="7">
        <f t="shared" si="1"/>
        <v>39183506.720000006</v>
      </c>
    </row>
    <row r="16" spans="2:8" ht="12.75">
      <c r="B16" s="9" t="s">
        <v>70</v>
      </c>
      <c r="C16" s="7">
        <v>1680701</v>
      </c>
      <c r="D16" s="8">
        <v>134549.13</v>
      </c>
      <c r="E16" s="7">
        <f t="shared" si="0"/>
        <v>1815250.13</v>
      </c>
      <c r="F16" s="8">
        <v>1815250.13</v>
      </c>
      <c r="G16" s="8">
        <v>1815250.13</v>
      </c>
      <c r="H16" s="7">
        <f t="shared" si="1"/>
        <v>134549.1299999999</v>
      </c>
    </row>
    <row r="17" spans="2:8" ht="39">
      <c r="B17" s="10" t="s">
        <v>68</v>
      </c>
      <c r="C17" s="7">
        <f aca="true" t="shared" si="2" ref="C17:H17">SUM(C18:C28)</f>
        <v>507038015</v>
      </c>
      <c r="D17" s="11">
        <f t="shared" si="2"/>
        <v>255588449.23</v>
      </c>
      <c r="E17" s="11">
        <f t="shared" si="2"/>
        <v>762626464.23</v>
      </c>
      <c r="F17" s="11">
        <f t="shared" si="2"/>
        <v>762626464.23</v>
      </c>
      <c r="G17" s="11">
        <f t="shared" si="2"/>
        <v>762626464.23</v>
      </c>
      <c r="H17" s="11">
        <f t="shared" si="2"/>
        <v>255588449.23000002</v>
      </c>
    </row>
    <row r="18" spans="2:8" ht="12.75">
      <c r="B18" s="12" t="s">
        <v>18</v>
      </c>
      <c r="C18" s="7">
        <v>346453883</v>
      </c>
      <c r="D18" s="8">
        <v>65131236.66</v>
      </c>
      <c r="E18" s="7">
        <f t="shared" si="0"/>
        <v>411585119.65999997</v>
      </c>
      <c r="F18" s="8">
        <v>411585119.66</v>
      </c>
      <c r="G18" s="8">
        <v>411585119.66</v>
      </c>
      <c r="H18" s="7">
        <f>G18-C18</f>
        <v>65131236.660000026</v>
      </c>
    </row>
    <row r="19" spans="2:8" ht="12.75">
      <c r="B19" s="12" t="s">
        <v>19</v>
      </c>
      <c r="C19" s="7">
        <v>80280030</v>
      </c>
      <c r="D19" s="8">
        <v>-5198956.24</v>
      </c>
      <c r="E19" s="7">
        <f t="shared" si="0"/>
        <v>75081073.76</v>
      </c>
      <c r="F19" s="8">
        <v>75081073.76</v>
      </c>
      <c r="G19" s="8">
        <v>75081073.76</v>
      </c>
      <c r="H19" s="7">
        <f aca="true" t="shared" si="3" ref="H19:H40">G19-C19</f>
        <v>-5198956.239999995</v>
      </c>
    </row>
    <row r="20" spans="2:8" ht="12.75">
      <c r="B20" s="12" t="s">
        <v>20</v>
      </c>
      <c r="C20" s="7">
        <v>16077560</v>
      </c>
      <c r="D20" s="8">
        <v>-1474531.63</v>
      </c>
      <c r="E20" s="7">
        <f t="shared" si="0"/>
        <v>14603028.370000001</v>
      </c>
      <c r="F20" s="8">
        <v>14603028.37</v>
      </c>
      <c r="G20" s="8">
        <v>14603028.37</v>
      </c>
      <c r="H20" s="7">
        <f t="shared" si="3"/>
        <v>-1474531.6300000008</v>
      </c>
    </row>
    <row r="21" spans="2:8" ht="12.75">
      <c r="B21" s="12" t="s">
        <v>21</v>
      </c>
      <c r="C21" s="7">
        <v>721587</v>
      </c>
      <c r="D21" s="8">
        <v>-22829.87</v>
      </c>
      <c r="E21" s="7">
        <f t="shared" si="0"/>
        <v>698757.13</v>
      </c>
      <c r="F21" s="8">
        <v>698757.13</v>
      </c>
      <c r="G21" s="8">
        <v>698757.13</v>
      </c>
      <c r="H21" s="7">
        <f t="shared" si="3"/>
        <v>-22829.869999999995</v>
      </c>
    </row>
    <row r="22" spans="2:8" ht="12.75">
      <c r="B22" s="12" t="s">
        <v>22</v>
      </c>
      <c r="C22" s="7">
        <v>0</v>
      </c>
      <c r="D22" s="8">
        <v>105773461.77</v>
      </c>
      <c r="E22" s="7">
        <f t="shared" si="0"/>
        <v>105773461.77</v>
      </c>
      <c r="F22" s="8">
        <v>105773461.77</v>
      </c>
      <c r="G22" s="8">
        <v>105773461.77</v>
      </c>
      <c r="H22" s="7">
        <f t="shared" si="3"/>
        <v>105773461.77</v>
      </c>
    </row>
    <row r="23" spans="2:8" ht="26.25">
      <c r="B23" s="13" t="s">
        <v>23</v>
      </c>
      <c r="C23" s="7">
        <v>3470471</v>
      </c>
      <c r="D23" s="8">
        <v>-886916.29</v>
      </c>
      <c r="E23" s="7">
        <f t="shared" si="0"/>
        <v>2583554.71</v>
      </c>
      <c r="F23" s="8">
        <v>2583554.71</v>
      </c>
      <c r="G23" s="8">
        <v>2583554.71</v>
      </c>
      <c r="H23" s="7">
        <f t="shared" si="3"/>
        <v>-886916.29</v>
      </c>
    </row>
    <row r="24" spans="2:8" ht="26.25">
      <c r="B24" s="13" t="s">
        <v>24</v>
      </c>
      <c r="C24" s="7"/>
      <c r="D24" s="8"/>
      <c r="E24" s="7">
        <f t="shared" si="0"/>
        <v>0</v>
      </c>
      <c r="F24" s="8"/>
      <c r="G24" s="8"/>
      <c r="H24" s="7">
        <f t="shared" si="3"/>
        <v>0</v>
      </c>
    </row>
    <row r="25" spans="2:8" ht="12.75">
      <c r="B25" s="12" t="s">
        <v>25</v>
      </c>
      <c r="C25" s="7">
        <v>0</v>
      </c>
      <c r="D25" s="8">
        <v>13377749</v>
      </c>
      <c r="E25" s="7">
        <f t="shared" si="0"/>
        <v>13377749</v>
      </c>
      <c r="F25" s="8">
        <v>13377749</v>
      </c>
      <c r="G25" s="8">
        <v>13377749</v>
      </c>
      <c r="H25" s="7">
        <f t="shared" si="3"/>
        <v>13377749</v>
      </c>
    </row>
    <row r="26" spans="2:8" ht="12.75">
      <c r="B26" s="12" t="s">
        <v>26</v>
      </c>
      <c r="C26" s="7">
        <v>13518003</v>
      </c>
      <c r="D26" s="8">
        <v>-3653688.38</v>
      </c>
      <c r="E26" s="7">
        <f t="shared" si="0"/>
        <v>9864314.620000001</v>
      </c>
      <c r="F26" s="8">
        <v>9864314.62</v>
      </c>
      <c r="G26" s="8">
        <v>9864314.62</v>
      </c>
      <c r="H26" s="7">
        <f t="shared" si="3"/>
        <v>-3653688.380000001</v>
      </c>
    </row>
    <row r="27" spans="2:8" ht="12.75">
      <c r="B27" s="12" t="s">
        <v>27</v>
      </c>
      <c r="C27" s="7">
        <v>46516481</v>
      </c>
      <c r="D27" s="8">
        <v>7498089.64</v>
      </c>
      <c r="E27" s="7">
        <f t="shared" si="0"/>
        <v>54014570.64</v>
      </c>
      <c r="F27" s="8">
        <v>54014570.64</v>
      </c>
      <c r="G27" s="8">
        <v>54014570.64</v>
      </c>
      <c r="H27" s="7">
        <f t="shared" si="3"/>
        <v>7498089.640000001</v>
      </c>
    </row>
    <row r="28" spans="2:8" ht="26.25">
      <c r="B28" s="13" t="s">
        <v>28</v>
      </c>
      <c r="C28" s="7">
        <v>0</v>
      </c>
      <c r="D28" s="8">
        <v>75044834.57</v>
      </c>
      <c r="E28" s="7">
        <f t="shared" si="0"/>
        <v>75044834.57</v>
      </c>
      <c r="F28" s="8">
        <v>75044834.57</v>
      </c>
      <c r="G28" s="8">
        <v>75044834.57</v>
      </c>
      <c r="H28" s="7">
        <f t="shared" si="3"/>
        <v>75044834.57</v>
      </c>
    </row>
    <row r="29" spans="2:8" ht="26.25">
      <c r="B29" s="10" t="s">
        <v>29</v>
      </c>
      <c r="C29" s="7">
        <f aca="true" t="shared" si="4" ref="C29:H29">SUM(C30:C34)</f>
        <v>24920611</v>
      </c>
      <c r="D29" s="7">
        <f t="shared" si="4"/>
        <v>-7142589.01</v>
      </c>
      <c r="E29" s="7">
        <f t="shared" si="4"/>
        <v>17778021.990000002</v>
      </c>
      <c r="F29" s="7">
        <f t="shared" si="4"/>
        <v>17778021.99</v>
      </c>
      <c r="G29" s="7">
        <f t="shared" si="4"/>
        <v>17778021.99</v>
      </c>
      <c r="H29" s="7">
        <f t="shared" si="4"/>
        <v>-7142589.010000002</v>
      </c>
    </row>
    <row r="30" spans="2:8" ht="12.75">
      <c r="B30" s="12" t="s">
        <v>30</v>
      </c>
      <c r="C30" s="7"/>
      <c r="D30" s="8"/>
      <c r="E30" s="7">
        <f t="shared" si="0"/>
        <v>0</v>
      </c>
      <c r="F30" s="8"/>
      <c r="G30" s="8"/>
      <c r="H30" s="7">
        <f t="shared" si="3"/>
        <v>0</v>
      </c>
    </row>
    <row r="31" spans="2:8" ht="12.75">
      <c r="B31" s="12" t="s">
        <v>31</v>
      </c>
      <c r="C31" s="7"/>
      <c r="D31" s="8"/>
      <c r="E31" s="7">
        <f t="shared" si="0"/>
        <v>0</v>
      </c>
      <c r="F31" s="8"/>
      <c r="G31" s="8"/>
      <c r="H31" s="7">
        <f t="shared" si="3"/>
        <v>0</v>
      </c>
    </row>
    <row r="32" spans="2:8" ht="12.75">
      <c r="B32" s="12" t="s">
        <v>32</v>
      </c>
      <c r="C32" s="7"/>
      <c r="D32" s="8"/>
      <c r="E32" s="7">
        <f t="shared" si="0"/>
        <v>0</v>
      </c>
      <c r="F32" s="8"/>
      <c r="G32" s="8"/>
      <c r="H32" s="7">
        <f t="shared" si="3"/>
        <v>0</v>
      </c>
    </row>
    <row r="33" spans="2:8" ht="26.25">
      <c r="B33" s="13" t="s">
        <v>33</v>
      </c>
      <c r="C33" s="7"/>
      <c r="D33" s="8"/>
      <c r="E33" s="7">
        <f t="shared" si="0"/>
        <v>0</v>
      </c>
      <c r="F33" s="8"/>
      <c r="G33" s="8"/>
      <c r="H33" s="7">
        <f t="shared" si="3"/>
        <v>0</v>
      </c>
    </row>
    <row r="34" spans="2:8" ht="12.75">
      <c r="B34" s="12" t="s">
        <v>34</v>
      </c>
      <c r="C34" s="7">
        <v>24920611</v>
      </c>
      <c r="D34" s="8">
        <v>-7142589.01</v>
      </c>
      <c r="E34" s="7">
        <f t="shared" si="0"/>
        <v>17778021.990000002</v>
      </c>
      <c r="F34" s="8">
        <v>17778021.99</v>
      </c>
      <c r="G34" s="8">
        <v>17778021.99</v>
      </c>
      <c r="H34" s="7">
        <f t="shared" si="3"/>
        <v>-7142589.010000002</v>
      </c>
    </row>
    <row r="35" spans="2:8" ht="12.75">
      <c r="B35" s="9" t="s">
        <v>71</v>
      </c>
      <c r="C35" s="7"/>
      <c r="D35" s="8"/>
      <c r="E35" s="7">
        <f t="shared" si="0"/>
        <v>0</v>
      </c>
      <c r="F35" s="8"/>
      <c r="G35" s="8"/>
      <c r="H35" s="7">
        <f t="shared" si="3"/>
        <v>0</v>
      </c>
    </row>
    <row r="36" spans="2:8" ht="12.75">
      <c r="B36" s="9" t="s">
        <v>35</v>
      </c>
      <c r="C36" s="7">
        <f aca="true" t="shared" si="5" ref="C36:H36">C37</f>
        <v>96561453.4</v>
      </c>
      <c r="D36" s="7">
        <f t="shared" si="5"/>
        <v>-31309212.2</v>
      </c>
      <c r="E36" s="7">
        <f t="shared" si="5"/>
        <v>65252241.2</v>
      </c>
      <c r="F36" s="7">
        <f t="shared" si="5"/>
        <v>65252241.2</v>
      </c>
      <c r="G36" s="7">
        <f t="shared" si="5"/>
        <v>65252241.2</v>
      </c>
      <c r="H36" s="7">
        <f t="shared" si="5"/>
        <v>-31309212.200000003</v>
      </c>
    </row>
    <row r="37" spans="2:8" ht="12.75">
      <c r="B37" s="12" t="s">
        <v>36</v>
      </c>
      <c r="C37" s="7">
        <v>96561453.4</v>
      </c>
      <c r="D37" s="8">
        <v>-31309212.2</v>
      </c>
      <c r="E37" s="7">
        <f t="shared" si="0"/>
        <v>65252241.2</v>
      </c>
      <c r="F37" s="8">
        <v>65252241.2</v>
      </c>
      <c r="G37" s="8">
        <v>65252241.2</v>
      </c>
      <c r="H37" s="7">
        <f t="shared" si="3"/>
        <v>-31309212.200000003</v>
      </c>
    </row>
    <row r="38" spans="2:8" ht="12.75">
      <c r="B38" s="9" t="s">
        <v>37</v>
      </c>
      <c r="C38" s="7">
        <f aca="true" t="shared" si="6" ref="C38:H38">C39+C40</f>
        <v>2476327</v>
      </c>
      <c r="D38" s="7">
        <f t="shared" si="6"/>
        <v>-466921.92</v>
      </c>
      <c r="E38" s="7">
        <f t="shared" si="6"/>
        <v>2009405.08</v>
      </c>
      <c r="F38" s="7">
        <f t="shared" si="6"/>
        <v>2009405.08</v>
      </c>
      <c r="G38" s="7">
        <f t="shared" si="6"/>
        <v>2009405.08</v>
      </c>
      <c r="H38" s="7">
        <f t="shared" si="6"/>
        <v>-466921.9199999999</v>
      </c>
    </row>
    <row r="39" spans="2:8" ht="12.75">
      <c r="B39" s="12" t="s">
        <v>38</v>
      </c>
      <c r="C39" s="7">
        <v>2476327</v>
      </c>
      <c r="D39" s="8">
        <v>-466921.92</v>
      </c>
      <c r="E39" s="7">
        <f t="shared" si="0"/>
        <v>2009405.08</v>
      </c>
      <c r="F39" s="8">
        <v>2009405.08</v>
      </c>
      <c r="G39" s="8">
        <v>2009405.08</v>
      </c>
      <c r="H39" s="7">
        <f t="shared" si="3"/>
        <v>-466921.9199999999</v>
      </c>
    </row>
    <row r="40" spans="2:8" ht="12.75">
      <c r="B40" s="12" t="s">
        <v>39</v>
      </c>
      <c r="C40" s="7"/>
      <c r="D40" s="8"/>
      <c r="E40" s="7">
        <f t="shared" si="0"/>
        <v>0</v>
      </c>
      <c r="F40" s="8"/>
      <c r="G40" s="8"/>
      <c r="H40" s="7">
        <f t="shared" si="3"/>
        <v>0</v>
      </c>
    </row>
    <row r="41" spans="2:8" ht="12.75">
      <c r="B41" s="14"/>
      <c r="C41" s="7"/>
      <c r="D41" s="8"/>
      <c r="E41" s="7"/>
      <c r="F41" s="8"/>
      <c r="G41" s="8"/>
      <c r="H41" s="7"/>
    </row>
    <row r="42" spans="2:8" ht="26.25">
      <c r="B42" s="15" t="s">
        <v>69</v>
      </c>
      <c r="C42" s="16">
        <f aca="true" t="shared" si="7" ref="C42:H42">C10+C11+C12+C13+C14+C15+C16+C17+C29+C35+C36+C38</f>
        <v>990922414.66</v>
      </c>
      <c r="D42" s="17">
        <f t="shared" si="7"/>
        <v>239371423.95000002</v>
      </c>
      <c r="E42" s="17">
        <f t="shared" si="7"/>
        <v>1230293838.6100001</v>
      </c>
      <c r="F42" s="17">
        <f t="shared" si="7"/>
        <v>1229657839</v>
      </c>
      <c r="G42" s="17">
        <f t="shared" si="7"/>
        <v>1229657839</v>
      </c>
      <c r="H42" s="17">
        <f t="shared" si="7"/>
        <v>238735424.34000006</v>
      </c>
    </row>
    <row r="43" spans="2:8" ht="12.75">
      <c r="B43" s="18"/>
      <c r="C43" s="7"/>
      <c r="D43" s="18"/>
      <c r="E43" s="19"/>
      <c r="F43" s="18"/>
      <c r="G43" s="18"/>
      <c r="H43" s="19"/>
    </row>
    <row r="44" spans="2:8" ht="26.25">
      <c r="B44" s="15" t="s">
        <v>40</v>
      </c>
      <c r="C44" s="20"/>
      <c r="D44" s="21"/>
      <c r="E44" s="20"/>
      <c r="F44" s="21"/>
      <c r="G44" s="21"/>
      <c r="H44" s="7"/>
    </row>
    <row r="45" spans="2:8" ht="12.75">
      <c r="B45" s="14"/>
      <c r="C45" s="7"/>
      <c r="D45" s="22"/>
      <c r="E45" s="7"/>
      <c r="F45" s="22"/>
      <c r="G45" s="22"/>
      <c r="H45" s="7"/>
    </row>
    <row r="46" spans="2:8" ht="12.75">
      <c r="B46" s="6" t="s">
        <v>41</v>
      </c>
      <c r="C46" s="7"/>
      <c r="D46" s="8"/>
      <c r="E46" s="7"/>
      <c r="F46" s="8"/>
      <c r="G46" s="8"/>
      <c r="H46" s="7"/>
    </row>
    <row r="47" spans="2:8" ht="12.75">
      <c r="B47" s="9" t="s">
        <v>42</v>
      </c>
      <c r="C47" s="7">
        <f aca="true" t="shared" si="8" ref="C47:H47">SUM(C48:C55)</f>
        <v>315125706.59000003</v>
      </c>
      <c r="D47" s="7">
        <f t="shared" si="8"/>
        <v>-2442442.51</v>
      </c>
      <c r="E47" s="7">
        <f t="shared" si="8"/>
        <v>312683264.08</v>
      </c>
      <c r="F47" s="7">
        <f t="shared" si="8"/>
        <v>312683264.08</v>
      </c>
      <c r="G47" s="7">
        <f t="shared" si="8"/>
        <v>312683264.08</v>
      </c>
      <c r="H47" s="7">
        <f t="shared" si="8"/>
        <v>-2442442.5100000054</v>
      </c>
    </row>
    <row r="48" spans="2:8" ht="26.25">
      <c r="B48" s="13" t="s">
        <v>43</v>
      </c>
      <c r="C48" s="7"/>
      <c r="D48" s="8"/>
      <c r="E48" s="7">
        <f aca="true" t="shared" si="9" ref="E48:E65">C48+D48</f>
        <v>0</v>
      </c>
      <c r="F48" s="8"/>
      <c r="G48" s="8"/>
      <c r="H48" s="7">
        <f aca="true" t="shared" si="10" ref="H48:H65">G48-C48</f>
        <v>0</v>
      </c>
    </row>
    <row r="49" spans="2:8" ht="26.25">
      <c r="B49" s="13" t="s">
        <v>44</v>
      </c>
      <c r="C49" s="7"/>
      <c r="D49" s="8"/>
      <c r="E49" s="7">
        <f t="shared" si="9"/>
        <v>0</v>
      </c>
      <c r="F49" s="8"/>
      <c r="G49" s="8"/>
      <c r="H49" s="7">
        <f t="shared" si="10"/>
        <v>0</v>
      </c>
    </row>
    <row r="50" spans="2:8" ht="26.25">
      <c r="B50" s="13" t="s">
        <v>45</v>
      </c>
      <c r="C50" s="7">
        <v>109818509.59</v>
      </c>
      <c r="D50" s="8">
        <v>-13376440.39</v>
      </c>
      <c r="E50" s="7">
        <f t="shared" si="9"/>
        <v>96442069.2</v>
      </c>
      <c r="F50" s="8">
        <v>96442069.2</v>
      </c>
      <c r="G50" s="8">
        <v>96442069.2</v>
      </c>
      <c r="H50" s="7">
        <f t="shared" si="10"/>
        <v>-13376440.39</v>
      </c>
    </row>
    <row r="51" spans="2:8" ht="52.5">
      <c r="B51" s="13" t="s">
        <v>46</v>
      </c>
      <c r="C51" s="7">
        <v>205307197</v>
      </c>
      <c r="D51" s="8">
        <v>10933997.88</v>
      </c>
      <c r="E51" s="7">
        <f t="shared" si="9"/>
        <v>216241194.88</v>
      </c>
      <c r="F51" s="8">
        <v>216241194.88</v>
      </c>
      <c r="G51" s="8">
        <v>216241194.88</v>
      </c>
      <c r="H51" s="7">
        <f t="shared" si="10"/>
        <v>10933997.879999995</v>
      </c>
    </row>
    <row r="52" spans="2:8" ht="12.75">
      <c r="B52" s="13" t="s">
        <v>47</v>
      </c>
      <c r="C52" s="7"/>
      <c r="D52" s="8"/>
      <c r="E52" s="7">
        <f t="shared" si="9"/>
        <v>0</v>
      </c>
      <c r="F52" s="8"/>
      <c r="G52" s="8"/>
      <c r="H52" s="7">
        <f t="shared" si="10"/>
        <v>0</v>
      </c>
    </row>
    <row r="53" spans="2:8" ht="26.25">
      <c r="B53" s="13" t="s">
        <v>48</v>
      </c>
      <c r="C53" s="7"/>
      <c r="D53" s="8"/>
      <c r="E53" s="7">
        <f t="shared" si="9"/>
        <v>0</v>
      </c>
      <c r="F53" s="8"/>
      <c r="G53" s="8"/>
      <c r="H53" s="7">
        <f t="shared" si="10"/>
        <v>0</v>
      </c>
    </row>
    <row r="54" spans="2:8" ht="39">
      <c r="B54" s="13" t="s">
        <v>49</v>
      </c>
      <c r="C54" s="7"/>
      <c r="D54" s="8"/>
      <c r="E54" s="7">
        <f t="shared" si="9"/>
        <v>0</v>
      </c>
      <c r="F54" s="8"/>
      <c r="G54" s="8"/>
      <c r="H54" s="7">
        <f t="shared" si="10"/>
        <v>0</v>
      </c>
    </row>
    <row r="55" spans="2:8" ht="39">
      <c r="B55" s="13" t="s">
        <v>50</v>
      </c>
      <c r="C55" s="7"/>
      <c r="D55" s="8"/>
      <c r="E55" s="7">
        <f t="shared" si="9"/>
        <v>0</v>
      </c>
      <c r="F55" s="8"/>
      <c r="G55" s="8"/>
      <c r="H55" s="7">
        <f t="shared" si="10"/>
        <v>0</v>
      </c>
    </row>
    <row r="56" spans="2:8" ht="12.75">
      <c r="B56" s="10" t="s">
        <v>51</v>
      </c>
      <c r="C56" s="7">
        <f aca="true" t="shared" si="11" ref="C56:H56">SUM(C57:C60)</f>
        <v>105138049</v>
      </c>
      <c r="D56" s="7">
        <f t="shared" si="11"/>
        <v>-97832567.75</v>
      </c>
      <c r="E56" s="7">
        <f t="shared" si="11"/>
        <v>7305481.25</v>
      </c>
      <c r="F56" s="7">
        <f t="shared" si="11"/>
        <v>7305481.25</v>
      </c>
      <c r="G56" s="7">
        <f t="shared" si="11"/>
        <v>7305481.25</v>
      </c>
      <c r="H56" s="7">
        <f t="shared" si="11"/>
        <v>-97832567.75</v>
      </c>
    </row>
    <row r="57" spans="2:8" ht="26.25">
      <c r="B57" s="13" t="s">
        <v>52</v>
      </c>
      <c r="C57" s="7"/>
      <c r="D57" s="8"/>
      <c r="E57" s="7">
        <f t="shared" si="9"/>
        <v>0</v>
      </c>
      <c r="F57" s="8"/>
      <c r="G57" s="8"/>
      <c r="H57" s="7">
        <f t="shared" si="10"/>
        <v>0</v>
      </c>
    </row>
    <row r="58" spans="2:8" ht="12.75">
      <c r="B58" s="13" t="s">
        <v>53</v>
      </c>
      <c r="C58" s="7"/>
      <c r="D58" s="8"/>
      <c r="E58" s="7">
        <f t="shared" si="9"/>
        <v>0</v>
      </c>
      <c r="F58" s="8"/>
      <c r="G58" s="8"/>
      <c r="H58" s="7">
        <f t="shared" si="10"/>
        <v>0</v>
      </c>
    </row>
    <row r="59" spans="2:8" ht="12.75">
      <c r="B59" s="13" t="s">
        <v>54</v>
      </c>
      <c r="C59" s="7"/>
      <c r="D59" s="8"/>
      <c r="E59" s="7">
        <f t="shared" si="9"/>
        <v>0</v>
      </c>
      <c r="F59" s="8"/>
      <c r="G59" s="8"/>
      <c r="H59" s="7">
        <f t="shared" si="10"/>
        <v>0</v>
      </c>
    </row>
    <row r="60" spans="2:8" ht="12.75">
      <c r="B60" s="13" t="s">
        <v>55</v>
      </c>
      <c r="C60" s="7">
        <v>105138049</v>
      </c>
      <c r="D60" s="8">
        <v>-97832567.75</v>
      </c>
      <c r="E60" s="7">
        <f t="shared" si="9"/>
        <v>7305481.25</v>
      </c>
      <c r="F60" s="8">
        <v>7305481.25</v>
      </c>
      <c r="G60" s="8">
        <v>7305481.25</v>
      </c>
      <c r="H60" s="7">
        <f t="shared" si="10"/>
        <v>-97832567.75</v>
      </c>
    </row>
    <row r="61" spans="2:8" ht="26.25">
      <c r="B61" s="10" t="s">
        <v>56</v>
      </c>
      <c r="C61" s="7">
        <f aca="true" t="shared" si="12" ref="C61:H61">C62+C63</f>
        <v>29782819</v>
      </c>
      <c r="D61" s="7">
        <f t="shared" si="12"/>
        <v>7519085.54</v>
      </c>
      <c r="E61" s="7">
        <f t="shared" si="12"/>
        <v>37301904.54</v>
      </c>
      <c r="F61" s="7">
        <f t="shared" si="12"/>
        <v>37301904.54</v>
      </c>
      <c r="G61" s="7">
        <f t="shared" si="12"/>
        <v>37301904.54</v>
      </c>
      <c r="H61" s="7">
        <f t="shared" si="12"/>
        <v>7519085.539999999</v>
      </c>
    </row>
    <row r="62" spans="2:8" ht="39">
      <c r="B62" s="13" t="s">
        <v>57</v>
      </c>
      <c r="C62" s="7">
        <v>29782819</v>
      </c>
      <c r="D62" s="8">
        <v>7519085.54</v>
      </c>
      <c r="E62" s="7">
        <f t="shared" si="9"/>
        <v>37301904.54</v>
      </c>
      <c r="F62" s="8">
        <v>37301904.54</v>
      </c>
      <c r="G62" s="8">
        <v>37301904.54</v>
      </c>
      <c r="H62" s="7">
        <f t="shared" si="10"/>
        <v>7519085.539999999</v>
      </c>
    </row>
    <row r="63" spans="2:8" ht="12.75">
      <c r="B63" s="13" t="s">
        <v>58</v>
      </c>
      <c r="C63" s="7"/>
      <c r="D63" s="8"/>
      <c r="E63" s="7">
        <f t="shared" si="9"/>
        <v>0</v>
      </c>
      <c r="F63" s="8"/>
      <c r="G63" s="8"/>
      <c r="H63" s="7">
        <f t="shared" si="10"/>
        <v>0</v>
      </c>
    </row>
    <row r="64" spans="2:8" ht="39">
      <c r="B64" s="10" t="s">
        <v>72</v>
      </c>
      <c r="C64" s="7"/>
      <c r="D64" s="8"/>
      <c r="E64" s="7">
        <f t="shared" si="9"/>
        <v>0</v>
      </c>
      <c r="F64" s="8"/>
      <c r="G64" s="8"/>
      <c r="H64" s="7">
        <f t="shared" si="10"/>
        <v>0</v>
      </c>
    </row>
    <row r="65" spans="2:8" ht="12.75">
      <c r="B65" s="23" t="s">
        <v>59</v>
      </c>
      <c r="C65" s="24">
        <v>92202561</v>
      </c>
      <c r="D65" s="25">
        <v>-89151780</v>
      </c>
      <c r="E65" s="24">
        <f t="shared" si="9"/>
        <v>3050781</v>
      </c>
      <c r="F65" s="25">
        <v>3050781</v>
      </c>
      <c r="G65" s="25">
        <v>3050781</v>
      </c>
      <c r="H65" s="24">
        <f t="shared" si="10"/>
        <v>-89151780</v>
      </c>
    </row>
    <row r="66" spans="2:8" ht="12.75">
      <c r="B66" s="14"/>
      <c r="C66" s="7"/>
      <c r="D66" s="22"/>
      <c r="E66" s="7"/>
      <c r="F66" s="22"/>
      <c r="G66" s="22"/>
      <c r="H66" s="7"/>
    </row>
    <row r="67" spans="2:8" ht="26.25">
      <c r="B67" s="15" t="s">
        <v>60</v>
      </c>
      <c r="C67" s="16">
        <f aca="true" t="shared" si="13" ref="C67:H67">C47+C56+C61+C64+C65</f>
        <v>542249135.59</v>
      </c>
      <c r="D67" s="16">
        <f t="shared" si="13"/>
        <v>-181907704.72</v>
      </c>
      <c r="E67" s="16">
        <f t="shared" si="13"/>
        <v>360341430.87</v>
      </c>
      <c r="F67" s="16">
        <f t="shared" si="13"/>
        <v>360341430.87</v>
      </c>
      <c r="G67" s="16">
        <f t="shared" si="13"/>
        <v>360341430.87</v>
      </c>
      <c r="H67" s="16">
        <f t="shared" si="13"/>
        <v>-181907704.72</v>
      </c>
    </row>
    <row r="68" spans="2:8" ht="12.75">
      <c r="B68" s="26"/>
      <c r="C68" s="7"/>
      <c r="D68" s="22"/>
      <c r="E68" s="7"/>
      <c r="F68" s="22"/>
      <c r="G68" s="22"/>
      <c r="H68" s="7"/>
    </row>
    <row r="69" spans="2:8" ht="26.25">
      <c r="B69" s="15" t="s">
        <v>61</v>
      </c>
      <c r="C69" s="16">
        <f aca="true" t="shared" si="14" ref="C69:H69">C70</f>
        <v>1</v>
      </c>
      <c r="D69" s="16">
        <f t="shared" si="14"/>
        <v>88242999</v>
      </c>
      <c r="E69" s="16">
        <f t="shared" si="14"/>
        <v>88243000</v>
      </c>
      <c r="F69" s="16">
        <f t="shared" si="14"/>
        <v>88243000</v>
      </c>
      <c r="G69" s="16">
        <f t="shared" si="14"/>
        <v>88243000</v>
      </c>
      <c r="H69" s="16">
        <f t="shared" si="14"/>
        <v>88242999</v>
      </c>
    </row>
    <row r="70" spans="2:8" ht="12.75">
      <c r="B70" s="26" t="s">
        <v>62</v>
      </c>
      <c r="C70" s="7">
        <v>1</v>
      </c>
      <c r="D70" s="8">
        <v>88242999</v>
      </c>
      <c r="E70" s="7">
        <f>C70+D70</f>
        <v>88243000</v>
      </c>
      <c r="F70" s="8">
        <v>88243000</v>
      </c>
      <c r="G70" s="8">
        <v>88243000</v>
      </c>
      <c r="H70" s="7">
        <f>G70-C70</f>
        <v>88242999</v>
      </c>
    </row>
    <row r="71" spans="2:8" ht="12.75">
      <c r="B71" s="26"/>
      <c r="C71" s="7"/>
      <c r="D71" s="8"/>
      <c r="E71" s="7"/>
      <c r="F71" s="8"/>
      <c r="G71" s="8"/>
      <c r="H71" s="7"/>
    </row>
    <row r="72" spans="2:8" ht="12.75">
      <c r="B72" s="15" t="s">
        <v>63</v>
      </c>
      <c r="C72" s="16">
        <f aca="true" t="shared" si="15" ref="C72:H72">C42+C67+C69</f>
        <v>1533171551.25</v>
      </c>
      <c r="D72" s="16">
        <f t="shared" si="15"/>
        <v>145706718.23000002</v>
      </c>
      <c r="E72" s="16">
        <f t="shared" si="15"/>
        <v>1678878269.48</v>
      </c>
      <c r="F72" s="16">
        <f t="shared" si="15"/>
        <v>1678242269.87</v>
      </c>
      <c r="G72" s="16">
        <f t="shared" si="15"/>
        <v>1678242269.87</v>
      </c>
      <c r="H72" s="16">
        <f t="shared" si="15"/>
        <v>145070718.62000006</v>
      </c>
    </row>
    <row r="73" spans="2:8" ht="12.75">
      <c r="B73" s="26"/>
      <c r="C73" s="7"/>
      <c r="D73" s="8"/>
      <c r="E73" s="7"/>
      <c r="F73" s="8"/>
      <c r="G73" s="8"/>
      <c r="H73" s="7"/>
    </row>
    <row r="74" spans="2:8" ht="12.75">
      <c r="B74" s="15" t="s">
        <v>64</v>
      </c>
      <c r="C74" s="7"/>
      <c r="D74" s="8"/>
      <c r="E74" s="7"/>
      <c r="F74" s="8"/>
      <c r="G74" s="8"/>
      <c r="H74" s="7"/>
    </row>
    <row r="75" spans="2:8" ht="39">
      <c r="B75" s="26" t="s">
        <v>65</v>
      </c>
      <c r="C75" s="7">
        <v>1</v>
      </c>
      <c r="D75" s="8">
        <v>65999999</v>
      </c>
      <c r="E75" s="7">
        <f>C75+D75</f>
        <v>66000000</v>
      </c>
      <c r="F75" s="8">
        <v>66000000</v>
      </c>
      <c r="G75" s="8">
        <v>66000000</v>
      </c>
      <c r="H75" s="7">
        <f>G75-C75</f>
        <v>65999999</v>
      </c>
    </row>
    <row r="76" spans="2:8" ht="39">
      <c r="B76" s="26" t="s">
        <v>66</v>
      </c>
      <c r="C76" s="7">
        <v>0</v>
      </c>
      <c r="D76" s="8">
        <v>22243000</v>
      </c>
      <c r="E76" s="7">
        <f>C76+D76</f>
        <v>22243000</v>
      </c>
      <c r="F76" s="8">
        <v>22243000</v>
      </c>
      <c r="G76" s="8">
        <v>22243000</v>
      </c>
      <c r="H76" s="7">
        <f>G76-C76</f>
        <v>22243000</v>
      </c>
    </row>
    <row r="77" spans="2:8" ht="26.25">
      <c r="B77" s="15" t="s">
        <v>67</v>
      </c>
      <c r="C77" s="16">
        <f aca="true" t="shared" si="16" ref="C77:H77">SUM(C75:C76)</f>
        <v>1</v>
      </c>
      <c r="D77" s="16">
        <f t="shared" si="16"/>
        <v>88242999</v>
      </c>
      <c r="E77" s="16">
        <f t="shared" si="16"/>
        <v>88243000</v>
      </c>
      <c r="F77" s="16">
        <f t="shared" si="16"/>
        <v>88243000</v>
      </c>
      <c r="G77" s="16">
        <f t="shared" si="16"/>
        <v>88243000</v>
      </c>
      <c r="H77" s="16">
        <f t="shared" si="16"/>
        <v>88242999</v>
      </c>
    </row>
    <row r="78" spans="2:8" ht="13.5" thickBot="1">
      <c r="B78" s="27"/>
      <c r="C78" s="28"/>
      <c r="D78" s="29"/>
      <c r="E78" s="28"/>
      <c r="F78" s="29"/>
      <c r="G78" s="29"/>
      <c r="H78" s="28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31496062992125984" right="0.31496062992125984" top="0.35433070866141736" bottom="0.35433070866141736" header="0.31496062992125984" footer="0.31496062992125984"/>
  <pageSetup fitToHeight="0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2021-01-20T19:57:53Z</cp:lastPrinted>
  <dcterms:created xsi:type="dcterms:W3CDTF">2016-10-11T20:13:05Z</dcterms:created>
  <dcterms:modified xsi:type="dcterms:W3CDTF">2021-01-28T18:20:20Z</dcterms:modified>
  <cp:category/>
  <cp:version/>
  <cp:contentType/>
  <cp:contentStatus/>
</cp:coreProperties>
</file>