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60" activeTab="0"/>
  </bookViews>
  <sheets>
    <sheet name="F6a_EAEPED_COG (2)" sheetId="1" r:id="rId1"/>
    <sheet name="F6a_EAEPED_COG" sheetId="2" state="hidden" r:id="rId2"/>
  </sheets>
  <definedNames>
    <definedName name="_xlnm._FilterDatabase" localSheetId="0" hidden="1">'F6a_EAEPED_COG (2)'!$B$1:$B$161</definedName>
    <definedName name="_xlnm.Print_Titles" localSheetId="1">'F6a_EAEPED_COG'!$2:$9</definedName>
    <definedName name="_xlnm.Print_Titles" localSheetId="0">'F6a_EAEPED_COG (2)'!$2:$9</definedName>
  </definedNames>
  <calcPr fullCalcOnLoad="1"/>
</workbook>
</file>

<file path=xl/sharedStrings.xml><?xml version="1.0" encoding="utf-8"?>
<sst xmlns="http://schemas.openxmlformats.org/spreadsheetml/2006/main" count="324" uniqueCount="89">
  <si>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</si>
  <si>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</si>
  <si>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</si>
  <si>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</si>
  <si>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</si>
  <si>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</si>
  <si>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</si>
  <si>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</si>
  <si>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</si>
  <si>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</si>
  <si>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</si>
  <si>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</si>
  <si>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</si>
  <si>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</si>
  <si>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</si>
  <si>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</si>
  <si>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</si>
  <si>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</si>
  <si>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</si>
  <si>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</si>
  <si>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</si>
  <si>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</si>
  <si>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</si>
  <si>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</si>
  <si>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</si>
  <si>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</si>
  <si>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</si>
  <si>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</si>
  <si>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</si>
  <si>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</si>
  <si>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</si>
  <si>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</si>
  <si>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</si>
  <si>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</si>
  <si>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</si>
  <si>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</si>
  <si>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</si>
  <si>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</si>
  <si>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</si>
  <si>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</si>
  <si>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</si>
  <si>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</si>
  <si>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</si>
  <si>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</si>
  <si>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</si>
  <si>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</si>
  <si>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</si>
  <si>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</si>
  <si>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</si>
  <si>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</si>
  <si>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</si>
  <si>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</si>
  <si>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</si>
  <si>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</si>
  <si>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</si>
  <si>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</si>
  <si>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</si>
  <si>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</si>
  <si>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</si>
  <si>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</si>
  <si>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</si>
  <si>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</si>
  <si>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</si>
  <si>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</si>
  <si>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</si>
  <si>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</si>
  <si>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</si>
  <si>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</si>
  <si>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</si>
  <si>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</si>
  <si>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</si>
  <si>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</si>
  <si>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</si>
  <si>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</si>
  <si>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</si>
  <si>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</si>
  <si>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</si>
  <si>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</si>
  <si>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</si>
  <si>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</si>
  <si>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</si>
  <si>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</si>
  <si>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</si>
  <si>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</si>
  <si>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</si>
  <si>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</si>
  <si>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</si>
  <si>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Campeche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</si>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</sst>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9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0" xfId="0" applyFont="1" applyAlignment="1">
      <alignment/>
    </xf>
    <xf numFmtId="0" fontId="38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9" fillId="0" borderId="15" xfId="0" applyFont="1" applyBorder="1" applyAlignment="1">
      <alignment/>
    </xf>
    <xf numFmtId="0" fontId="39" fillId="0" borderId="10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 indent="3"/>
    </xf>
    <xf numFmtId="164" fontId="38" fillId="0" borderId="16" xfId="0" applyNumberFormat="1" applyFont="1" applyBorder="1" applyAlignment="1">
      <alignment horizontal="right" vertical="center"/>
    </xf>
    <xf numFmtId="164" fontId="39" fillId="0" borderId="16" xfId="0" applyNumberFormat="1" applyFont="1" applyBorder="1" applyAlignment="1">
      <alignment horizontal="right" vertical="center"/>
    </xf>
    <xf numFmtId="164" fontId="39" fillId="0" borderId="15" xfId="0" applyNumberFormat="1" applyFont="1" applyBorder="1" applyAlignment="1">
      <alignment horizontal="right" vertical="center"/>
    </xf>
    <xf numFmtId="164" fontId="39" fillId="0" borderId="17" xfId="0" applyNumberFormat="1" applyFont="1" applyBorder="1" applyAlignment="1">
      <alignment horizontal="right" vertical="center"/>
    </xf>
    <xf numFmtId="164" fontId="39" fillId="0" borderId="10" xfId="0" applyNumberFormat="1" applyFont="1" applyBorder="1" applyAlignment="1">
      <alignment horizontal="right" vertical="center"/>
    </xf>
    <xf numFmtId="0" fontId="38" fillId="0" borderId="18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164" fontId="38" fillId="0" borderId="20" xfId="0" applyNumberFormat="1" applyFont="1" applyBorder="1" applyAlignment="1">
      <alignment horizontal="right" vertical="center"/>
    </xf>
    <xf numFmtId="0" fontId="39" fillId="0" borderId="21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164" fontId="39" fillId="0" borderId="23" xfId="0" applyNumberFormat="1" applyFont="1" applyBorder="1" applyAlignment="1">
      <alignment horizontal="right" vertical="center"/>
    </xf>
    <xf numFmtId="164" fontId="39" fillId="0" borderId="22" xfId="0" applyNumberFormat="1" applyFont="1" applyBorder="1" applyAlignment="1">
      <alignment horizontal="right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40" fillId="33" borderId="26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8" fillId="33" borderId="27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8" xfId="0" applyFont="1" applyFill="1" applyBorder="1" applyAlignment="1">
      <alignment horizontal="center" vertical="center"/>
    </xf>
    <xf numFmtId="0" fontId="38" fillId="33" borderId="29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J22" sqref="J22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7.00390625" style="6" bestFit="1" customWidth="1"/>
    <col min="7" max="7" width="16.57421875" style="6" bestFit="1" customWidth="1"/>
    <col min="8" max="8" width="16.28125" style="6" bestFit="1" customWidth="1"/>
    <col min="9" max="9" width="15.28125" style="6" bestFit="1" customWidth="1"/>
    <col min="10" max="16384" width="11.00390625" style="6" customWidth="1"/>
  </cols>
  <sheetData>
    <row r="1" ht="14.25" thickBot="1"/>
    <row r="2" spans="2:9" ht="13.5">
      <c r="B2" s="27" t="s">
        <v>87</v>
      </c>
      <c r="C2" s="28"/>
      <c r="D2" s="28"/>
      <c r="E2" s="28"/>
      <c r="F2" s="28"/>
      <c r="G2" s="28"/>
      <c r="H2" s="28"/>
      <c r="I2" s="38"/>
    </row>
    <row r="3" spans="2:9" ht="13.5">
      <c r="B3" s="39" t="s">
        <v>0</v>
      </c>
      <c r="C3" s="40"/>
      <c r="D3" s="40"/>
      <c r="E3" s="40"/>
      <c r="F3" s="40"/>
      <c r="G3" s="40"/>
      <c r="H3" s="40"/>
      <c r="I3" s="41"/>
    </row>
    <row r="4" spans="2:9" ht="13.5">
      <c r="B4" s="39" t="s">
        <v>1</v>
      </c>
      <c r="C4" s="40"/>
      <c r="D4" s="40"/>
      <c r="E4" s="40"/>
      <c r="F4" s="40"/>
      <c r="G4" s="40"/>
      <c r="H4" s="40"/>
      <c r="I4" s="41"/>
    </row>
    <row r="5" spans="2:9" ht="13.5">
      <c r="B5" s="39" t="s">
        <v>88</v>
      </c>
      <c r="C5" s="40"/>
      <c r="D5" s="40"/>
      <c r="E5" s="40"/>
      <c r="F5" s="40"/>
      <c r="G5" s="40"/>
      <c r="H5" s="40"/>
      <c r="I5" s="41"/>
    </row>
    <row r="6" spans="2:9" ht="14.25" thickBot="1">
      <c r="B6" s="30" t="s">
        <v>2</v>
      </c>
      <c r="C6" s="31"/>
      <c r="D6" s="31"/>
      <c r="E6" s="31"/>
      <c r="F6" s="31"/>
      <c r="G6" s="31"/>
      <c r="H6" s="31"/>
      <c r="I6" s="42"/>
    </row>
    <row r="7" spans="2:9" ht="15.75" customHeight="1">
      <c r="B7" s="27" t="s">
        <v>3</v>
      </c>
      <c r="C7" s="29"/>
      <c r="D7" s="27" t="s">
        <v>4</v>
      </c>
      <c r="E7" s="28"/>
      <c r="F7" s="28"/>
      <c r="G7" s="28"/>
      <c r="H7" s="29"/>
      <c r="I7" s="33" t="s">
        <v>5</v>
      </c>
    </row>
    <row r="8" spans="2:9" ht="15" customHeight="1" thickBot="1">
      <c r="B8" s="39"/>
      <c r="C8" s="43"/>
      <c r="D8" s="30"/>
      <c r="E8" s="31"/>
      <c r="F8" s="31"/>
      <c r="G8" s="31"/>
      <c r="H8" s="32"/>
      <c r="I8" s="34"/>
    </row>
    <row r="9" spans="2:9" ht="27.75" thickBot="1">
      <c r="B9" s="30"/>
      <c r="C9" s="32"/>
      <c r="D9" s="26" t="s">
        <v>6</v>
      </c>
      <c r="E9" s="2" t="s">
        <v>7</v>
      </c>
      <c r="F9" s="26" t="s">
        <v>8</v>
      </c>
      <c r="G9" s="26" t="s">
        <v>9</v>
      </c>
      <c r="H9" s="26" t="s">
        <v>10</v>
      </c>
      <c r="I9" s="35"/>
    </row>
    <row r="10" spans="2:9" ht="13.5">
      <c r="B10" s="7" t="s">
        <v>11</v>
      </c>
      <c r="C10" s="8"/>
      <c r="D10" s="14">
        <f aca="true" t="shared" si="0" ref="D10:I10">D11+D19+D29+D39+D49+D59+D72+D76+D63</f>
        <v>1107372211</v>
      </c>
      <c r="E10" s="14">
        <f t="shared" si="0"/>
        <v>281849868</v>
      </c>
      <c r="F10" s="14">
        <f t="shared" si="0"/>
        <v>1389222079</v>
      </c>
      <c r="G10" s="14">
        <f t="shared" si="0"/>
        <v>887270593</v>
      </c>
      <c r="H10" s="14">
        <f t="shared" si="0"/>
        <v>817746285</v>
      </c>
      <c r="I10" s="14">
        <f t="shared" si="0"/>
        <v>501951486</v>
      </c>
    </row>
    <row r="11" spans="2:9" ht="13.5">
      <c r="B11" s="3" t="s">
        <v>12</v>
      </c>
      <c r="C11" s="9"/>
      <c r="D11" s="15">
        <f aca="true" t="shared" si="1" ref="D11:I11">SUM(D12:D18)</f>
        <v>610395978</v>
      </c>
      <c r="E11" s="15">
        <f t="shared" si="1"/>
        <v>-8304556</v>
      </c>
      <c r="F11" s="15">
        <f t="shared" si="1"/>
        <v>602091422</v>
      </c>
      <c r="G11" s="15">
        <f t="shared" si="1"/>
        <v>402081717</v>
      </c>
      <c r="H11" s="15">
        <f t="shared" si="1"/>
        <v>362288360</v>
      </c>
      <c r="I11" s="15">
        <f t="shared" si="1"/>
        <v>200009705</v>
      </c>
    </row>
    <row r="12" spans="2:9" ht="13.5">
      <c r="B12" s="13" t="s">
        <v>13</v>
      </c>
      <c r="C12" s="11"/>
      <c r="D12" s="15">
        <f>ROUND('F6a_EAEPED_COG'!D12,0)</f>
        <v>149148223</v>
      </c>
      <c r="E12" s="16">
        <f>ROUND('F6a_EAEPED_COG'!E12,0)</f>
        <v>-10212931</v>
      </c>
      <c r="F12" s="16">
        <f>D12+E12</f>
        <v>138935292</v>
      </c>
      <c r="G12" s="16">
        <f>ROUND('F6a_EAEPED_COG'!G12,0)</f>
        <v>101671331</v>
      </c>
      <c r="H12" s="16">
        <f>ROUND('F6a_EAEPED_COG'!H12,0)</f>
        <v>101671331</v>
      </c>
      <c r="I12" s="16">
        <f>F12-G12</f>
        <v>37263961</v>
      </c>
    </row>
    <row r="13" spans="2:9" ht="13.5">
      <c r="B13" s="13" t="s">
        <v>14</v>
      </c>
      <c r="C13" s="11"/>
      <c r="D13" s="15">
        <f>ROUND('F6a_EAEPED_COG'!D13,0)</f>
        <v>205502392</v>
      </c>
      <c r="E13" s="16">
        <f>ROUND('F6a_EAEPED_COG'!E13,0)</f>
        <v>-7071108</v>
      </c>
      <c r="F13" s="16">
        <f aca="true" t="shared" si="2" ref="F13:F18">D13+E13</f>
        <v>198431284</v>
      </c>
      <c r="G13" s="16">
        <f>ROUND('F6a_EAEPED_COG'!G13,0)</f>
        <v>130414065</v>
      </c>
      <c r="H13" s="16">
        <f>ROUND('F6a_EAEPED_COG'!H13,0)</f>
        <v>117809834</v>
      </c>
      <c r="I13" s="16">
        <f aca="true" t="shared" si="3" ref="I13:I18">F13-G13</f>
        <v>68017219</v>
      </c>
    </row>
    <row r="14" spans="2:9" ht="13.5">
      <c r="B14" s="13" t="s">
        <v>15</v>
      </c>
      <c r="C14" s="11"/>
      <c r="D14" s="15">
        <f>ROUND('F6a_EAEPED_COG'!D14,0)</f>
        <v>123348901</v>
      </c>
      <c r="E14" s="16">
        <f>ROUND('F6a_EAEPED_COG'!E14,0)</f>
        <v>19588612</v>
      </c>
      <c r="F14" s="16">
        <f t="shared" si="2"/>
        <v>142937513</v>
      </c>
      <c r="G14" s="16">
        <f>ROUND('F6a_EAEPED_COG'!G14,0)</f>
        <v>103892181</v>
      </c>
      <c r="H14" s="16">
        <f>ROUND('F6a_EAEPED_COG'!H14,0)</f>
        <v>81476866</v>
      </c>
      <c r="I14" s="16">
        <f t="shared" si="3"/>
        <v>39045332</v>
      </c>
    </row>
    <row r="15" spans="2:9" ht="13.5">
      <c r="B15" s="13" t="s">
        <v>16</v>
      </c>
      <c r="C15" s="11"/>
      <c r="D15" s="15">
        <f>ROUND('F6a_EAEPED_COG'!D15,0)</f>
        <v>77101990</v>
      </c>
      <c r="E15" s="16">
        <f>ROUND('F6a_EAEPED_COG'!E15,0)</f>
        <v>1018128</v>
      </c>
      <c r="F15" s="16">
        <f t="shared" si="2"/>
        <v>78120118</v>
      </c>
      <c r="G15" s="16">
        <f>ROUND('F6a_EAEPED_COG'!G15,0)</f>
        <v>47409929</v>
      </c>
      <c r="H15" s="16">
        <f>ROUND('F6a_EAEPED_COG'!H15,0)</f>
        <v>43749827</v>
      </c>
      <c r="I15" s="16">
        <f t="shared" si="3"/>
        <v>30710189</v>
      </c>
    </row>
    <row r="16" spans="2:9" ht="13.5">
      <c r="B16" s="13" t="s">
        <v>17</v>
      </c>
      <c r="C16" s="11"/>
      <c r="D16" s="15">
        <f>ROUND('F6a_EAEPED_COG'!D16,0)</f>
        <v>19003702</v>
      </c>
      <c r="E16" s="16">
        <f>ROUND('F6a_EAEPED_COG'!E16,0)</f>
        <v>5691055</v>
      </c>
      <c r="F16" s="16">
        <f t="shared" si="2"/>
        <v>24694757</v>
      </c>
      <c r="G16" s="16">
        <f>ROUND('F6a_EAEPED_COG'!G16,0)</f>
        <v>14462481</v>
      </c>
      <c r="H16" s="16">
        <f>ROUND('F6a_EAEPED_COG'!H16,0)</f>
        <v>13348772</v>
      </c>
      <c r="I16" s="16">
        <f t="shared" si="3"/>
        <v>10232276</v>
      </c>
    </row>
    <row r="17" spans="2:9" ht="13.5">
      <c r="B17" s="13" t="s">
        <v>18</v>
      </c>
      <c r="C17" s="11"/>
      <c r="D17" s="15">
        <f>ROUND('F6a_EAEPED_COG'!D17,0)</f>
        <v>25505170</v>
      </c>
      <c r="E17" s="16">
        <f>ROUND('F6a_EAEPED_COG'!E17,0)</f>
        <v>-17051392</v>
      </c>
      <c r="F17" s="16">
        <f t="shared" si="2"/>
        <v>8453778</v>
      </c>
      <c r="G17" s="16">
        <f>ROUND('F6a_EAEPED_COG'!G17,0)</f>
        <v>0</v>
      </c>
      <c r="H17" s="16">
        <f>ROUND('F6a_EAEPED_COG'!H17,0)</f>
        <v>0</v>
      </c>
      <c r="I17" s="16">
        <f t="shared" si="3"/>
        <v>8453778</v>
      </c>
    </row>
    <row r="18" spans="2:9" ht="13.5">
      <c r="B18" s="13" t="s">
        <v>19</v>
      </c>
      <c r="C18" s="11"/>
      <c r="D18" s="15">
        <f>ROUND('F6a_EAEPED_COG'!D18,0)</f>
        <v>10785600</v>
      </c>
      <c r="E18" s="16">
        <f>ROUND('F6a_EAEPED_COG'!E18,0)</f>
        <v>-266920</v>
      </c>
      <c r="F18" s="16">
        <f t="shared" si="2"/>
        <v>10518680</v>
      </c>
      <c r="G18" s="16">
        <f>ROUND('F6a_EAEPED_COG'!G18,0)</f>
        <v>4231730</v>
      </c>
      <c r="H18" s="16">
        <f>ROUND('F6a_EAEPED_COG'!H18,0)</f>
        <v>4231730</v>
      </c>
      <c r="I18" s="16">
        <f t="shared" si="3"/>
        <v>6286950</v>
      </c>
    </row>
    <row r="19" spans="2:9" ht="13.5">
      <c r="B19" s="3" t="s">
        <v>20</v>
      </c>
      <c r="C19" s="9"/>
      <c r="D19" s="15">
        <f aca="true" t="shared" si="4" ref="D19:I19">SUM(D20:D28)</f>
        <v>41472154</v>
      </c>
      <c r="E19" s="15">
        <f t="shared" si="4"/>
        <v>80364</v>
      </c>
      <c r="F19" s="15">
        <f t="shared" si="4"/>
        <v>41552518</v>
      </c>
      <c r="G19" s="15">
        <f t="shared" si="4"/>
        <v>26076908</v>
      </c>
      <c r="H19" s="15">
        <f t="shared" si="4"/>
        <v>16202982</v>
      </c>
      <c r="I19" s="15">
        <f t="shared" si="4"/>
        <v>15475610</v>
      </c>
    </row>
    <row r="20" spans="2:9" ht="13.5">
      <c r="B20" s="13" t="s">
        <v>21</v>
      </c>
      <c r="C20" s="11"/>
      <c r="D20" s="15">
        <f>ROUND('F6a_EAEPED_COG'!D20,0)</f>
        <v>10393558</v>
      </c>
      <c r="E20" s="16">
        <f>ROUND('F6a_EAEPED_COG'!E20,0)</f>
        <v>-3403296</v>
      </c>
      <c r="F20" s="15">
        <f aca="true" t="shared" si="5" ref="F20:F28">D20+E20</f>
        <v>6990262</v>
      </c>
      <c r="G20" s="16">
        <f>ROUND('F6a_EAEPED_COG'!G20,0)</f>
        <v>2722965</v>
      </c>
      <c r="H20" s="16">
        <f>ROUND('F6a_EAEPED_COG'!H20,0)</f>
        <v>2010283</v>
      </c>
      <c r="I20" s="16">
        <f>F20-G20</f>
        <v>4267297</v>
      </c>
    </row>
    <row r="21" spans="2:9" ht="13.5">
      <c r="B21" s="13" t="s">
        <v>22</v>
      </c>
      <c r="C21" s="11"/>
      <c r="D21" s="15">
        <f>ROUND('F6a_EAEPED_COG'!D21,0)</f>
        <v>2017372</v>
      </c>
      <c r="E21" s="16">
        <f>ROUND('F6a_EAEPED_COG'!E21,0)</f>
        <v>-569166</v>
      </c>
      <c r="F21" s="15">
        <f t="shared" si="5"/>
        <v>1448206</v>
      </c>
      <c r="G21" s="16">
        <f>ROUND('F6a_EAEPED_COG'!G21,0)</f>
        <v>999664</v>
      </c>
      <c r="H21" s="16">
        <f>ROUND('F6a_EAEPED_COG'!H21,0)</f>
        <v>818781</v>
      </c>
      <c r="I21" s="16">
        <f aca="true" t="shared" si="6" ref="I21:I83">F21-G21</f>
        <v>448542</v>
      </c>
    </row>
    <row r="22" spans="2:9" ht="13.5">
      <c r="B22" s="13" t="s">
        <v>23</v>
      </c>
      <c r="C22" s="11"/>
      <c r="D22" s="15">
        <f>ROUND('F6a_EAEPED_COG'!D22,0)</f>
        <v>0</v>
      </c>
      <c r="E22" s="16">
        <f>ROUND('F6a_EAEPED_COG'!E22,0)</f>
        <v>5733</v>
      </c>
      <c r="F22" s="15">
        <f t="shared" si="5"/>
        <v>5733</v>
      </c>
      <c r="G22" s="16">
        <f>ROUND('F6a_EAEPED_COG'!G22,0)</f>
        <v>5733</v>
      </c>
      <c r="H22" s="16">
        <f>ROUND('F6a_EAEPED_COG'!H22,0)</f>
        <v>5733</v>
      </c>
      <c r="I22" s="16">
        <f t="shared" si="6"/>
        <v>0</v>
      </c>
    </row>
    <row r="23" spans="2:9" ht="13.5">
      <c r="B23" s="13" t="s">
        <v>24</v>
      </c>
      <c r="C23" s="11"/>
      <c r="D23" s="15">
        <f>ROUND('F6a_EAEPED_COG'!D23,0)</f>
        <v>6592864</v>
      </c>
      <c r="E23" s="16">
        <f>ROUND('F6a_EAEPED_COG'!E23,0)</f>
        <v>-1082225</v>
      </c>
      <c r="F23" s="15">
        <f t="shared" si="5"/>
        <v>5510639</v>
      </c>
      <c r="G23" s="16">
        <f>ROUND('F6a_EAEPED_COG'!G23,0)</f>
        <v>4222446</v>
      </c>
      <c r="H23" s="16">
        <f>ROUND('F6a_EAEPED_COG'!H23,0)</f>
        <v>3824409</v>
      </c>
      <c r="I23" s="16">
        <f t="shared" si="6"/>
        <v>1288193</v>
      </c>
    </row>
    <row r="24" spans="2:9" ht="13.5">
      <c r="B24" s="13" t="s">
        <v>25</v>
      </c>
      <c r="C24" s="11"/>
      <c r="D24" s="15">
        <f>ROUND('F6a_EAEPED_COG'!D24,0)</f>
        <v>221225</v>
      </c>
      <c r="E24" s="16">
        <f>ROUND('F6a_EAEPED_COG'!E24,0)</f>
        <v>2228259</v>
      </c>
      <c r="F24" s="15">
        <f t="shared" si="5"/>
        <v>2449484</v>
      </c>
      <c r="G24" s="16">
        <f>ROUND('F6a_EAEPED_COG'!G24,0)</f>
        <v>1435846</v>
      </c>
      <c r="H24" s="16">
        <f>ROUND('F6a_EAEPED_COG'!H24,0)</f>
        <v>1181456</v>
      </c>
      <c r="I24" s="16">
        <f t="shared" si="6"/>
        <v>1013638</v>
      </c>
    </row>
    <row r="25" spans="2:9" ht="13.5">
      <c r="B25" s="13" t="s">
        <v>26</v>
      </c>
      <c r="C25" s="11"/>
      <c r="D25" s="15">
        <f>ROUND('F6a_EAEPED_COG'!D25,0)</f>
        <v>16187083</v>
      </c>
      <c r="E25" s="16">
        <f>ROUND('F6a_EAEPED_COG'!E25,0)</f>
        <v>3890615</v>
      </c>
      <c r="F25" s="15">
        <f t="shared" si="5"/>
        <v>20077698</v>
      </c>
      <c r="G25" s="16">
        <f>ROUND('F6a_EAEPED_COG'!G25,0)</f>
        <v>14757579</v>
      </c>
      <c r="H25" s="16">
        <f>ROUND('F6a_EAEPED_COG'!H25,0)</f>
        <v>7281590</v>
      </c>
      <c r="I25" s="16">
        <f t="shared" si="6"/>
        <v>5320119</v>
      </c>
    </row>
    <row r="26" spans="2:9" ht="13.5">
      <c r="B26" s="13" t="s">
        <v>27</v>
      </c>
      <c r="C26" s="11"/>
      <c r="D26" s="15">
        <f>ROUND('F6a_EAEPED_COG'!D26,0)</f>
        <v>2721328</v>
      </c>
      <c r="E26" s="16">
        <f>ROUND('F6a_EAEPED_COG'!E26,0)</f>
        <v>-1062949</v>
      </c>
      <c r="F26" s="15">
        <f t="shared" si="5"/>
        <v>1658379</v>
      </c>
      <c r="G26" s="16">
        <v>532786</v>
      </c>
      <c r="H26" s="16">
        <f>ROUND('F6a_EAEPED_COG'!H26,0)</f>
        <v>236438</v>
      </c>
      <c r="I26" s="16">
        <f t="shared" si="6"/>
        <v>1125593</v>
      </c>
    </row>
    <row r="27" spans="2:9" ht="13.5">
      <c r="B27" s="13" t="s">
        <v>28</v>
      </c>
      <c r="C27" s="11"/>
      <c r="D27" s="15">
        <f>ROUND('F6a_EAEPED_COG'!D27,0)</f>
        <v>2500</v>
      </c>
      <c r="E27" s="16">
        <f>ROUND('F6a_EAEPED_COG'!E27,0)</f>
        <v>15547</v>
      </c>
      <c r="F27" s="15">
        <f t="shared" si="5"/>
        <v>18047</v>
      </c>
      <c r="G27" s="16">
        <f>ROUND('F6a_EAEPED_COG'!G27,0)</f>
        <v>14536</v>
      </c>
      <c r="H27" s="16">
        <f>ROUND('F6a_EAEPED_COG'!H27,0)</f>
        <v>0</v>
      </c>
      <c r="I27" s="16">
        <f t="shared" si="6"/>
        <v>3511</v>
      </c>
    </row>
    <row r="28" spans="2:9" ht="13.5">
      <c r="B28" s="13" t="s">
        <v>29</v>
      </c>
      <c r="C28" s="11"/>
      <c r="D28" s="15">
        <v>3336224</v>
      </c>
      <c r="E28" s="16">
        <f>ROUND('F6a_EAEPED_COG'!E28,0)</f>
        <v>57846</v>
      </c>
      <c r="F28" s="15">
        <f t="shared" si="5"/>
        <v>3394070</v>
      </c>
      <c r="G28" s="16">
        <f>ROUND('F6a_EAEPED_COG'!G28,0)</f>
        <v>1385353</v>
      </c>
      <c r="H28" s="16">
        <f>ROUND('F6a_EAEPED_COG'!H28,0)</f>
        <v>844292</v>
      </c>
      <c r="I28" s="16">
        <f t="shared" si="6"/>
        <v>2008717</v>
      </c>
    </row>
    <row r="29" spans="2:9" ht="13.5">
      <c r="B29" s="3" t="s">
        <v>30</v>
      </c>
      <c r="C29" s="9"/>
      <c r="D29" s="15">
        <f aca="true" t="shared" si="7" ref="D29:I29">SUM(D30:D38)</f>
        <v>118259814</v>
      </c>
      <c r="E29" s="15">
        <f t="shared" si="7"/>
        <v>59762841</v>
      </c>
      <c r="F29" s="15">
        <f t="shared" si="7"/>
        <v>178022655</v>
      </c>
      <c r="G29" s="15">
        <f t="shared" si="7"/>
        <v>134816711</v>
      </c>
      <c r="H29" s="15">
        <f t="shared" si="7"/>
        <v>117873218</v>
      </c>
      <c r="I29" s="15">
        <f t="shared" si="7"/>
        <v>43205944</v>
      </c>
    </row>
    <row r="30" spans="2:9" ht="13.5">
      <c r="B30" s="13" t="s">
        <v>31</v>
      </c>
      <c r="C30" s="11"/>
      <c r="D30" s="15">
        <f>ROUND('F6a_EAEPED_COG'!D30,0)</f>
        <v>32007501</v>
      </c>
      <c r="E30" s="16">
        <f>ROUND('F6a_EAEPED_COG'!E30,0)</f>
        <v>13488411</v>
      </c>
      <c r="F30" s="15">
        <f aca="true" t="shared" si="8" ref="F30:F38">D30+E30</f>
        <v>45495912</v>
      </c>
      <c r="G30" s="16">
        <v>38946838</v>
      </c>
      <c r="H30" s="16">
        <f>ROUND('F6a_EAEPED_COG'!H30,0)</f>
        <v>38379119</v>
      </c>
      <c r="I30" s="16">
        <f t="shared" si="6"/>
        <v>6549074</v>
      </c>
    </row>
    <row r="31" spans="2:9" ht="13.5">
      <c r="B31" s="13" t="s">
        <v>32</v>
      </c>
      <c r="C31" s="11"/>
      <c r="D31" s="15">
        <f>ROUND('F6a_EAEPED_COG'!D31,0)</f>
        <v>25153286</v>
      </c>
      <c r="E31" s="16">
        <f>ROUND('F6a_EAEPED_COG'!E31,0)</f>
        <v>-571308</v>
      </c>
      <c r="F31" s="15">
        <f t="shared" si="8"/>
        <v>24581978</v>
      </c>
      <c r="G31" s="16">
        <f>ROUND('F6a_EAEPED_COG'!G31,0)</f>
        <v>17824687</v>
      </c>
      <c r="H31" s="16">
        <f>ROUND('F6a_EAEPED_COG'!H31,0)</f>
        <v>9650330</v>
      </c>
      <c r="I31" s="16">
        <f t="shared" si="6"/>
        <v>6757291</v>
      </c>
    </row>
    <row r="32" spans="2:9" ht="13.5">
      <c r="B32" s="13" t="s">
        <v>33</v>
      </c>
      <c r="C32" s="11"/>
      <c r="D32" s="15">
        <f>ROUND('F6a_EAEPED_COG'!D32,0)</f>
        <v>12109116</v>
      </c>
      <c r="E32" s="16">
        <v>8829656</v>
      </c>
      <c r="F32" s="15">
        <f t="shared" si="8"/>
        <v>20938772</v>
      </c>
      <c r="G32" s="16">
        <f>ROUND('F6a_EAEPED_COG'!G32,0)</f>
        <v>8457667</v>
      </c>
      <c r="H32" s="16">
        <f>ROUND('F6a_EAEPED_COG'!H32,0)</f>
        <v>4733431</v>
      </c>
      <c r="I32" s="16">
        <f t="shared" si="6"/>
        <v>12481105</v>
      </c>
    </row>
    <row r="33" spans="2:9" ht="13.5">
      <c r="B33" s="13" t="s">
        <v>34</v>
      </c>
      <c r="C33" s="11"/>
      <c r="D33" s="15">
        <f>ROUND('F6a_EAEPED_COG'!D33,0)</f>
        <v>2075043</v>
      </c>
      <c r="E33" s="16">
        <f>ROUND('F6a_EAEPED_COG'!E33,0)</f>
        <v>4955374</v>
      </c>
      <c r="F33" s="15">
        <f t="shared" si="8"/>
        <v>7030417</v>
      </c>
      <c r="G33" s="16">
        <f>ROUND('F6a_EAEPED_COG'!G33,0)</f>
        <v>2672643</v>
      </c>
      <c r="H33" s="16">
        <f>ROUND('F6a_EAEPED_COG'!H33,0)</f>
        <v>2665931</v>
      </c>
      <c r="I33" s="16">
        <f t="shared" si="6"/>
        <v>4357774</v>
      </c>
    </row>
    <row r="34" spans="2:9" ht="13.5">
      <c r="B34" s="13" t="s">
        <v>35</v>
      </c>
      <c r="C34" s="11"/>
      <c r="D34" s="15">
        <f>ROUND('F6a_EAEPED_COG'!D34,0)</f>
        <v>3686038</v>
      </c>
      <c r="E34" s="16">
        <f>ROUND('F6a_EAEPED_COG'!E34,0)</f>
        <v>6649016</v>
      </c>
      <c r="F34" s="15">
        <f t="shared" si="8"/>
        <v>10335054</v>
      </c>
      <c r="G34" s="16">
        <f>ROUND('F6a_EAEPED_COG'!G34,0)</f>
        <v>5131159</v>
      </c>
      <c r="H34" s="16">
        <f>ROUND('F6a_EAEPED_COG'!H34,0)</f>
        <v>2683449</v>
      </c>
      <c r="I34" s="16">
        <f t="shared" si="6"/>
        <v>5203895</v>
      </c>
    </row>
    <row r="35" spans="2:9" ht="13.5">
      <c r="B35" s="13" t="s">
        <v>36</v>
      </c>
      <c r="C35" s="11"/>
      <c r="D35" s="15">
        <f>ROUND('F6a_EAEPED_COG'!D35,0)</f>
        <v>2209830</v>
      </c>
      <c r="E35" s="16">
        <f>ROUND('F6a_EAEPED_COG'!E35,0)</f>
        <v>-1114591</v>
      </c>
      <c r="F35" s="15">
        <f t="shared" si="8"/>
        <v>1095239</v>
      </c>
      <c r="G35" s="16">
        <v>880077</v>
      </c>
      <c r="H35" s="16">
        <v>866277</v>
      </c>
      <c r="I35" s="16">
        <f t="shared" si="6"/>
        <v>215162</v>
      </c>
    </row>
    <row r="36" spans="2:9" ht="13.5">
      <c r="B36" s="13" t="s">
        <v>37</v>
      </c>
      <c r="C36" s="11"/>
      <c r="D36" s="15">
        <f>ROUND('F6a_EAEPED_COG'!D36,0)</f>
        <v>1348933</v>
      </c>
      <c r="E36" s="16">
        <f>ROUND('F6a_EAEPED_COG'!E36,0)</f>
        <v>227988</v>
      </c>
      <c r="F36" s="15">
        <f t="shared" si="8"/>
        <v>1576921</v>
      </c>
      <c r="G36" s="16">
        <f>ROUND('F6a_EAEPED_COG'!G36,0)</f>
        <v>922538</v>
      </c>
      <c r="H36" s="16">
        <f>ROUND('F6a_EAEPED_COG'!H36,0)</f>
        <v>856014</v>
      </c>
      <c r="I36" s="16">
        <f t="shared" si="6"/>
        <v>654383</v>
      </c>
    </row>
    <row r="37" spans="2:9" ht="13.5">
      <c r="B37" s="13" t="s">
        <v>38</v>
      </c>
      <c r="C37" s="11"/>
      <c r="D37" s="15">
        <f>ROUND('F6a_EAEPED_COG'!D37,0)</f>
        <v>24088860</v>
      </c>
      <c r="E37" s="16">
        <f>ROUND('F6a_EAEPED_COG'!E37,0)</f>
        <v>19441096</v>
      </c>
      <c r="F37" s="15">
        <f t="shared" si="8"/>
        <v>43529956</v>
      </c>
      <c r="G37" s="16">
        <f>ROUND('F6a_EAEPED_COG'!G37,0)</f>
        <v>42349741</v>
      </c>
      <c r="H37" s="16">
        <f>ROUND('F6a_EAEPED_COG'!H37,0)</f>
        <v>41290694</v>
      </c>
      <c r="I37" s="16">
        <f t="shared" si="6"/>
        <v>1180215</v>
      </c>
    </row>
    <row r="38" spans="2:9" ht="13.5">
      <c r="B38" s="13" t="s">
        <v>39</v>
      </c>
      <c r="C38" s="11"/>
      <c r="D38" s="15">
        <f>ROUND('F6a_EAEPED_COG'!D38,0)</f>
        <v>15581207</v>
      </c>
      <c r="E38" s="16">
        <f>ROUND('F6a_EAEPED_COG'!E38,0)</f>
        <v>7857199</v>
      </c>
      <c r="F38" s="15">
        <f t="shared" si="8"/>
        <v>23438406</v>
      </c>
      <c r="G38" s="16">
        <f>ROUND('F6a_EAEPED_COG'!G38,0)</f>
        <v>17631361</v>
      </c>
      <c r="H38" s="16">
        <f>ROUND('F6a_EAEPED_COG'!H38,0)</f>
        <v>16747973</v>
      </c>
      <c r="I38" s="16">
        <f t="shared" si="6"/>
        <v>5807045</v>
      </c>
    </row>
    <row r="39" spans="2:9" ht="25.5" customHeight="1">
      <c r="B39" s="36" t="s">
        <v>40</v>
      </c>
      <c r="C39" s="37"/>
      <c r="D39" s="15">
        <f aca="true" t="shared" si="9" ref="D39:I39">SUM(D40:D48)</f>
        <v>319759651</v>
      </c>
      <c r="E39" s="15">
        <f t="shared" si="9"/>
        <v>-3047313</v>
      </c>
      <c r="F39" s="15">
        <f>SUM(F40:F48)</f>
        <v>316712338</v>
      </c>
      <c r="G39" s="15">
        <f t="shared" si="9"/>
        <v>200829091</v>
      </c>
      <c r="H39" s="15">
        <f t="shared" si="9"/>
        <v>199509440</v>
      </c>
      <c r="I39" s="15">
        <f t="shared" si="9"/>
        <v>115883247</v>
      </c>
    </row>
    <row r="40" spans="2:9" ht="13.5">
      <c r="B40" s="13" t="s">
        <v>41</v>
      </c>
      <c r="C40" s="11"/>
      <c r="D40" s="15">
        <f>ROUND('F6a_EAEPED_COG'!D40,0)</f>
        <v>236155555</v>
      </c>
      <c r="E40" s="16">
        <f>ROUND('F6a_EAEPED_COG'!E40,0)</f>
        <v>-11559049</v>
      </c>
      <c r="F40" s="15">
        <f>D40+E40</f>
        <v>224596506</v>
      </c>
      <c r="G40" s="16">
        <f>ROUND('F6a_EAEPED_COG'!G40,0)</f>
        <v>135085528</v>
      </c>
      <c r="H40" s="16">
        <f>ROUND('F6a_EAEPED_COG'!H40,0)</f>
        <v>135085528</v>
      </c>
      <c r="I40" s="16">
        <f t="shared" si="6"/>
        <v>89510978</v>
      </c>
    </row>
    <row r="41" spans="2:9" ht="13.5">
      <c r="B41" s="13" t="s">
        <v>42</v>
      </c>
      <c r="C41" s="11"/>
      <c r="D41" s="15">
        <f>ROUND('F6a_EAEPED_COG'!D41,0)</f>
        <v>0</v>
      </c>
      <c r="E41" s="16">
        <f>ROUND('F6a_EAEPED_COG'!E41,0)</f>
        <v>12880188</v>
      </c>
      <c r="F41" s="15">
        <f aca="true" t="shared" si="10" ref="F41:F83">D41+E41</f>
        <v>12880188</v>
      </c>
      <c r="G41" s="16">
        <f>ROUND('F6a_EAEPED_COG'!G41,0)</f>
        <v>7999395</v>
      </c>
      <c r="H41" s="16">
        <f>ROUND('F6a_EAEPED_COG'!H41,0)</f>
        <v>7999395</v>
      </c>
      <c r="I41" s="16">
        <f t="shared" si="6"/>
        <v>4880793</v>
      </c>
    </row>
    <row r="42" spans="2:9" ht="13.5">
      <c r="B42" s="13" t="s">
        <v>43</v>
      </c>
      <c r="C42" s="11"/>
      <c r="D42" s="15">
        <f>ROUND('F6a_EAEPED_COG'!D42,0)</f>
        <v>0</v>
      </c>
      <c r="E42" s="16">
        <f>ROUND('F6a_EAEPED_COG'!E42,0)</f>
        <v>0</v>
      </c>
      <c r="F42" s="15">
        <f t="shared" si="10"/>
        <v>0</v>
      </c>
      <c r="G42" s="16">
        <f>ROUND('F6a_EAEPED_COG'!G42,0)</f>
        <v>0</v>
      </c>
      <c r="H42" s="16">
        <f>ROUND('F6a_EAEPED_COG'!H42,0)</f>
        <v>0</v>
      </c>
      <c r="I42" s="16">
        <f t="shared" si="6"/>
        <v>0</v>
      </c>
    </row>
    <row r="43" spans="2:9" ht="13.5">
      <c r="B43" s="13" t="s">
        <v>44</v>
      </c>
      <c r="C43" s="11"/>
      <c r="D43" s="15">
        <f>ROUND('F6a_EAEPED_COG'!D43,0)</f>
        <v>8111380</v>
      </c>
      <c r="E43" s="16">
        <f>ROUND('F6a_EAEPED_COG'!E43,0)</f>
        <v>5813221</v>
      </c>
      <c r="F43" s="15">
        <f t="shared" si="10"/>
        <v>13924601</v>
      </c>
      <c r="G43" s="16">
        <f>ROUND('F6a_EAEPED_COG'!G43,0)</f>
        <v>12423691</v>
      </c>
      <c r="H43" s="16">
        <f>ROUND('F6a_EAEPED_COG'!H43,0)</f>
        <v>11424040</v>
      </c>
      <c r="I43" s="16">
        <f t="shared" si="6"/>
        <v>1500910</v>
      </c>
    </row>
    <row r="44" spans="2:9" ht="13.5">
      <c r="B44" s="13" t="s">
        <v>45</v>
      </c>
      <c r="C44" s="11"/>
      <c r="D44" s="15">
        <f>ROUND('F6a_EAEPED_COG'!D44,0)</f>
        <v>75492716</v>
      </c>
      <c r="E44" s="16">
        <f>ROUND('F6a_EAEPED_COG'!E44,0)</f>
        <v>-10581673</v>
      </c>
      <c r="F44" s="15">
        <f t="shared" si="10"/>
        <v>64911043</v>
      </c>
      <c r="G44" s="16">
        <f>ROUND('F6a_EAEPED_COG'!G44,0)</f>
        <v>44920477</v>
      </c>
      <c r="H44" s="16">
        <f>ROUND('F6a_EAEPED_COG'!H44,0)</f>
        <v>44920477</v>
      </c>
      <c r="I44" s="16">
        <f t="shared" si="6"/>
        <v>19990566</v>
      </c>
    </row>
    <row r="45" spans="2:9" ht="13.5">
      <c r="B45" s="13" t="s">
        <v>46</v>
      </c>
      <c r="C45" s="11"/>
      <c r="D45" s="15">
        <f>ROUND('F6a_EAEPED_COG'!D45,0)</f>
        <v>0</v>
      </c>
      <c r="E45" s="16">
        <f>ROUND('F6a_EAEPED_COG'!E45,0)</f>
        <v>0</v>
      </c>
      <c r="F45" s="15">
        <f t="shared" si="10"/>
        <v>0</v>
      </c>
      <c r="G45" s="16">
        <f>ROUND('F6a_EAEPED_COG'!G45,0)</f>
        <v>0</v>
      </c>
      <c r="H45" s="16">
        <f>ROUND('F6a_EAEPED_COG'!H45,0)</f>
        <v>0</v>
      </c>
      <c r="I45" s="16">
        <f t="shared" si="6"/>
        <v>0</v>
      </c>
    </row>
    <row r="46" spans="2:9" ht="13.5">
      <c r="B46" s="13" t="s">
        <v>47</v>
      </c>
      <c r="C46" s="11"/>
      <c r="D46" s="15">
        <f>ROUND('F6a_EAEPED_COG'!D46,0)</f>
        <v>0</v>
      </c>
      <c r="E46" s="16">
        <f>ROUND('F6a_EAEPED_COG'!E46,0)</f>
        <v>0</v>
      </c>
      <c r="F46" s="15">
        <f t="shared" si="10"/>
        <v>0</v>
      </c>
      <c r="G46" s="16">
        <f>ROUND('F6a_EAEPED_COG'!G46,0)</f>
        <v>0</v>
      </c>
      <c r="H46" s="16">
        <f>ROUND('F6a_EAEPED_COG'!H46,0)</f>
        <v>0</v>
      </c>
      <c r="I46" s="16">
        <f t="shared" si="6"/>
        <v>0</v>
      </c>
    </row>
    <row r="47" spans="2:9" ht="13.5">
      <c r="B47" s="13" t="s">
        <v>48</v>
      </c>
      <c r="C47" s="11"/>
      <c r="D47" s="15">
        <f>ROUND('F6a_EAEPED_COG'!D47,0)</f>
        <v>0</v>
      </c>
      <c r="E47" s="16">
        <f>ROUND('F6a_EAEPED_COG'!E47,0)</f>
        <v>0</v>
      </c>
      <c r="F47" s="15">
        <f t="shared" si="10"/>
        <v>0</v>
      </c>
      <c r="G47" s="16">
        <f>ROUND('F6a_EAEPED_COG'!G47,0)</f>
        <v>0</v>
      </c>
      <c r="H47" s="16">
        <f>ROUND('F6a_EAEPED_COG'!H47,0)</f>
        <v>0</v>
      </c>
      <c r="I47" s="16">
        <f t="shared" si="6"/>
        <v>0</v>
      </c>
    </row>
    <row r="48" spans="2:9" ht="13.5">
      <c r="B48" s="13" t="s">
        <v>49</v>
      </c>
      <c r="C48" s="11"/>
      <c r="D48" s="15">
        <f>ROUND('F6a_EAEPED_COG'!D48,0)</f>
        <v>0</v>
      </c>
      <c r="E48" s="16">
        <f>ROUND('F6a_EAEPED_COG'!E48,0)</f>
        <v>400000</v>
      </c>
      <c r="F48" s="15">
        <f t="shared" si="10"/>
        <v>400000</v>
      </c>
      <c r="G48" s="16">
        <f>ROUND('F6a_EAEPED_COG'!G48,0)</f>
        <v>400000</v>
      </c>
      <c r="H48" s="16">
        <f>ROUND('F6a_EAEPED_COG'!H48,0)</f>
        <v>80000</v>
      </c>
      <c r="I48" s="16">
        <f t="shared" si="6"/>
        <v>0</v>
      </c>
    </row>
    <row r="49" spans="2:9" ht="13.5">
      <c r="B49" s="36" t="s">
        <v>50</v>
      </c>
      <c r="C49" s="37"/>
      <c r="D49" s="15">
        <f aca="true" t="shared" si="11" ref="D49:I49">SUM(D50:D58)</f>
        <v>965390</v>
      </c>
      <c r="E49" s="15">
        <f t="shared" si="11"/>
        <v>10401325</v>
      </c>
      <c r="F49" s="15">
        <f t="shared" si="11"/>
        <v>11366715</v>
      </c>
      <c r="G49" s="15">
        <f t="shared" si="11"/>
        <v>10881735</v>
      </c>
      <c r="H49" s="15">
        <f t="shared" si="11"/>
        <v>10787854</v>
      </c>
      <c r="I49" s="15">
        <f t="shared" si="11"/>
        <v>484980</v>
      </c>
    </row>
    <row r="50" spans="2:9" ht="13.5">
      <c r="B50" s="13" t="s">
        <v>51</v>
      </c>
      <c r="C50" s="11"/>
      <c r="D50" s="15">
        <f>ROUND('F6a_EAEPED_COG'!D50,0)</f>
        <v>357900</v>
      </c>
      <c r="E50" s="16">
        <v>-113651</v>
      </c>
      <c r="F50" s="15">
        <f t="shared" si="10"/>
        <v>244249</v>
      </c>
      <c r="G50" s="16">
        <f>ROUND('F6a_EAEPED_COG'!G50,0)</f>
        <v>100393</v>
      </c>
      <c r="H50" s="16">
        <v>46248</v>
      </c>
      <c r="I50" s="16">
        <f t="shared" si="6"/>
        <v>143856</v>
      </c>
    </row>
    <row r="51" spans="2:9" ht="13.5">
      <c r="B51" s="13" t="s">
        <v>52</v>
      </c>
      <c r="C51" s="11"/>
      <c r="D51" s="15">
        <f>ROUND('F6a_EAEPED_COG'!D51,0)</f>
        <v>141990</v>
      </c>
      <c r="E51" s="16">
        <f>ROUND('F6a_EAEPED_COG'!E51,0)</f>
        <v>-102603</v>
      </c>
      <c r="F51" s="15">
        <f t="shared" si="10"/>
        <v>39387</v>
      </c>
      <c r="G51" s="16">
        <f>ROUND('F6a_EAEPED_COG'!G51,0)</f>
        <v>10103</v>
      </c>
      <c r="H51" s="16">
        <f>ROUND('F6a_EAEPED_COG'!H51,0)</f>
        <v>0</v>
      </c>
      <c r="I51" s="16">
        <f t="shared" si="6"/>
        <v>29284</v>
      </c>
    </row>
    <row r="52" spans="2:9" ht="13.5">
      <c r="B52" s="13" t="s">
        <v>53</v>
      </c>
      <c r="C52" s="11"/>
      <c r="D52" s="15">
        <f>ROUND('F6a_EAEPED_COG'!D52,0)</f>
        <v>0</v>
      </c>
      <c r="E52" s="16">
        <f>ROUND('F6a_EAEPED_COG'!E52,0)</f>
        <v>0</v>
      </c>
      <c r="F52" s="15">
        <f t="shared" si="10"/>
        <v>0</v>
      </c>
      <c r="G52" s="16">
        <f>ROUND('F6a_EAEPED_COG'!G52,0)</f>
        <v>0</v>
      </c>
      <c r="H52" s="16">
        <f>ROUND('F6a_EAEPED_COG'!H52,0)</f>
        <v>0</v>
      </c>
      <c r="I52" s="16">
        <f t="shared" si="6"/>
        <v>0</v>
      </c>
    </row>
    <row r="53" spans="2:9" ht="13.5">
      <c r="B53" s="13" t="s">
        <v>54</v>
      </c>
      <c r="C53" s="11"/>
      <c r="D53" s="15">
        <f>ROUND('F6a_EAEPED_COG'!D53,0)</f>
        <v>372500</v>
      </c>
      <c r="E53" s="16">
        <f>ROUND('F6a_EAEPED_COG'!E53,0)</f>
        <v>10627500</v>
      </c>
      <c r="F53" s="15">
        <f t="shared" si="10"/>
        <v>11000000</v>
      </c>
      <c r="G53" s="16">
        <f>ROUND('F6a_EAEPED_COG'!G53,0)</f>
        <v>10700000</v>
      </c>
      <c r="H53" s="16">
        <f>ROUND('F6a_EAEPED_COG'!H53,0)</f>
        <v>10700000</v>
      </c>
      <c r="I53" s="16">
        <f t="shared" si="6"/>
        <v>300000</v>
      </c>
    </row>
    <row r="54" spans="2:9" ht="13.5">
      <c r="B54" s="13" t="s">
        <v>55</v>
      </c>
      <c r="C54" s="11"/>
      <c r="D54" s="15">
        <f>ROUND('F6a_EAEPED_COG'!D54,0)</f>
        <v>0</v>
      </c>
      <c r="E54" s="16">
        <f>ROUND('F6a_EAEPED_COG'!E54,0)</f>
        <v>0</v>
      </c>
      <c r="F54" s="15">
        <f t="shared" si="10"/>
        <v>0</v>
      </c>
      <c r="G54" s="16">
        <f>ROUND('F6a_EAEPED_COG'!G54,0)</f>
        <v>0</v>
      </c>
      <c r="H54" s="16">
        <f>ROUND('F6a_EAEPED_COG'!H54,0)</f>
        <v>0</v>
      </c>
      <c r="I54" s="16">
        <f t="shared" si="6"/>
        <v>0</v>
      </c>
    </row>
    <row r="55" spans="2:9" ht="13.5">
      <c r="B55" s="13" t="s">
        <v>56</v>
      </c>
      <c r="C55" s="11"/>
      <c r="D55" s="15">
        <f>ROUND('F6a_EAEPED_COG'!D55,0)</f>
        <v>93000</v>
      </c>
      <c r="E55" s="16">
        <f>ROUND('F6a_EAEPED_COG'!E55,0)</f>
        <v>-9921</v>
      </c>
      <c r="F55" s="15">
        <f t="shared" si="10"/>
        <v>83079</v>
      </c>
      <c r="G55" s="16">
        <f>ROUND('F6a_EAEPED_COG'!G55,0)</f>
        <v>71239</v>
      </c>
      <c r="H55" s="16">
        <f>ROUND('F6a_EAEPED_COG'!H55,0)</f>
        <v>41606</v>
      </c>
      <c r="I55" s="16">
        <f t="shared" si="6"/>
        <v>11840</v>
      </c>
    </row>
    <row r="56" spans="2:9" ht="13.5">
      <c r="B56" s="13" t="s">
        <v>57</v>
      </c>
      <c r="C56" s="11"/>
      <c r="D56" s="15">
        <f>ROUND('F6a_EAEPED_COG'!D56,0)</f>
        <v>0</v>
      </c>
      <c r="E56" s="16">
        <f>ROUND('F6a_EAEPED_COG'!E56,0)</f>
        <v>0</v>
      </c>
      <c r="F56" s="15">
        <f t="shared" si="10"/>
        <v>0</v>
      </c>
      <c r="G56" s="16">
        <f>ROUND('F6a_EAEPED_COG'!G56,0)</f>
        <v>0</v>
      </c>
      <c r="H56" s="16">
        <f>ROUND('F6a_EAEPED_COG'!H56,0)</f>
        <v>0</v>
      </c>
      <c r="I56" s="16">
        <f t="shared" si="6"/>
        <v>0</v>
      </c>
    </row>
    <row r="57" spans="2:9" ht="13.5">
      <c r="B57" s="13" t="s">
        <v>58</v>
      </c>
      <c r="C57" s="11"/>
      <c r="D57" s="15">
        <f>ROUND('F6a_EAEPED_COG'!D57,0)</f>
        <v>0</v>
      </c>
      <c r="E57" s="16">
        <f>ROUND('F6a_EAEPED_COG'!E57,0)</f>
        <v>0</v>
      </c>
      <c r="F57" s="15">
        <f t="shared" si="10"/>
        <v>0</v>
      </c>
      <c r="G57" s="16">
        <f>ROUND('F6a_EAEPED_COG'!G57,0)</f>
        <v>0</v>
      </c>
      <c r="H57" s="16">
        <f>ROUND('F6a_EAEPED_COG'!H57,0)</f>
        <v>0</v>
      </c>
      <c r="I57" s="16">
        <f t="shared" si="6"/>
        <v>0</v>
      </c>
    </row>
    <row r="58" spans="2:9" ht="13.5">
      <c r="B58" s="13" t="s">
        <v>59</v>
      </c>
      <c r="C58" s="11"/>
      <c r="D58" s="15">
        <f>ROUND('F6a_EAEPED_COG'!D58,0)</f>
        <v>0</v>
      </c>
      <c r="E58" s="16">
        <f>ROUND('F6a_EAEPED_COG'!E58,0)</f>
        <v>0</v>
      </c>
      <c r="F58" s="15">
        <f t="shared" si="10"/>
        <v>0</v>
      </c>
      <c r="G58" s="16">
        <f>ROUND('F6a_EAEPED_COG'!G58,0)</f>
        <v>0</v>
      </c>
      <c r="H58" s="16">
        <f>ROUND('F6a_EAEPED_COG'!H58,0)</f>
        <v>0</v>
      </c>
      <c r="I58" s="16">
        <f t="shared" si="6"/>
        <v>0</v>
      </c>
    </row>
    <row r="59" spans="2:9" ht="13.5">
      <c r="B59" s="3" t="s">
        <v>60</v>
      </c>
      <c r="C59" s="9"/>
      <c r="D59" s="15">
        <f>SUM(D60:D62)</f>
        <v>1728985</v>
      </c>
      <c r="E59" s="15">
        <f>SUM(E60:E62)</f>
        <v>78221955</v>
      </c>
      <c r="F59" s="15">
        <f>SUM(F60:F62)</f>
        <v>79950940</v>
      </c>
      <c r="G59" s="15">
        <f>SUM(G60:G62)</f>
        <v>71369729</v>
      </c>
      <c r="H59" s="15">
        <f>SUM(H60:H62)</f>
        <v>71369729</v>
      </c>
      <c r="I59" s="16">
        <f t="shared" si="6"/>
        <v>8581211</v>
      </c>
    </row>
    <row r="60" spans="2:9" ht="13.5">
      <c r="B60" s="13" t="s">
        <v>61</v>
      </c>
      <c r="C60" s="11"/>
      <c r="D60" s="15">
        <f>ROUND('F6a_EAEPED_COG'!D60,0)</f>
        <v>1728985</v>
      </c>
      <c r="E60" s="16">
        <f>ROUND('F6a_EAEPED_COG'!E60,0)</f>
        <v>78221955</v>
      </c>
      <c r="F60" s="15">
        <f t="shared" si="10"/>
        <v>79950940</v>
      </c>
      <c r="G60" s="16">
        <v>71369729</v>
      </c>
      <c r="H60" s="16">
        <v>71369729</v>
      </c>
      <c r="I60" s="16">
        <f t="shared" si="6"/>
        <v>8581211</v>
      </c>
    </row>
    <row r="61" spans="2:9" ht="13.5">
      <c r="B61" s="13" t="s">
        <v>62</v>
      </c>
      <c r="C61" s="11"/>
      <c r="D61" s="15">
        <f>ROUND('F6a_EAEPED_COG'!D61,0)</f>
        <v>0</v>
      </c>
      <c r="E61" s="16">
        <f>ROUND('F6a_EAEPED_COG'!E61,0)</f>
        <v>0</v>
      </c>
      <c r="F61" s="15">
        <f t="shared" si="10"/>
        <v>0</v>
      </c>
      <c r="G61" s="16">
        <f>ROUND('F6a_EAEPED_COG'!G61,0)</f>
        <v>0</v>
      </c>
      <c r="H61" s="16">
        <f>ROUND('F6a_EAEPED_COG'!H61,0)</f>
        <v>0</v>
      </c>
      <c r="I61" s="16">
        <f t="shared" si="6"/>
        <v>0</v>
      </c>
    </row>
    <row r="62" spans="2:9" ht="13.5">
      <c r="B62" s="13" t="s">
        <v>63</v>
      </c>
      <c r="C62" s="11"/>
      <c r="D62" s="15">
        <f>ROUND('F6a_EAEPED_COG'!D62,0)</f>
        <v>0</v>
      </c>
      <c r="E62" s="16">
        <f>ROUND('F6a_EAEPED_COG'!E62,0)</f>
        <v>0</v>
      </c>
      <c r="F62" s="15">
        <f t="shared" si="10"/>
        <v>0</v>
      </c>
      <c r="G62" s="16">
        <f>ROUND('F6a_EAEPED_COG'!G62,0)</f>
        <v>0</v>
      </c>
      <c r="H62" s="16">
        <f>ROUND('F6a_EAEPED_COG'!H62,0)</f>
        <v>0</v>
      </c>
      <c r="I62" s="16">
        <f t="shared" si="6"/>
        <v>0</v>
      </c>
    </row>
    <row r="63" spans="2:9" ht="13.5">
      <c r="B63" s="36" t="s">
        <v>64</v>
      </c>
      <c r="C63" s="3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3.5">
      <c r="B64" s="13" t="s">
        <v>65</v>
      </c>
      <c r="C64" s="11"/>
      <c r="D64" s="15">
        <f>ROUND('F6a_EAEPED_COG'!D64,0)</f>
        <v>0</v>
      </c>
      <c r="E64" s="16">
        <f>ROUND('F6a_EAEPED_COG'!E64,0)</f>
        <v>0</v>
      </c>
      <c r="F64" s="15">
        <f t="shared" si="10"/>
        <v>0</v>
      </c>
      <c r="G64" s="16">
        <f>ROUND('F6a_EAEPED_COG'!G64,0)</f>
        <v>0</v>
      </c>
      <c r="H64" s="16">
        <f>ROUND('F6a_EAEPED_COG'!H64,0)</f>
        <v>0</v>
      </c>
      <c r="I64" s="16">
        <f t="shared" si="6"/>
        <v>0</v>
      </c>
    </row>
    <row r="65" spans="2:9" ht="13.5">
      <c r="B65" s="13" t="s">
        <v>66</v>
      </c>
      <c r="C65" s="11"/>
      <c r="D65" s="15">
        <f>ROUND('F6a_EAEPED_COG'!D65,0)</f>
        <v>0</v>
      </c>
      <c r="E65" s="16">
        <f>ROUND('F6a_EAEPED_COG'!E65,0)</f>
        <v>0</v>
      </c>
      <c r="F65" s="15">
        <f t="shared" si="10"/>
        <v>0</v>
      </c>
      <c r="G65" s="16">
        <f>ROUND('F6a_EAEPED_COG'!G65,0)</f>
        <v>0</v>
      </c>
      <c r="H65" s="16">
        <f>ROUND('F6a_EAEPED_COG'!H65,0)</f>
        <v>0</v>
      </c>
      <c r="I65" s="16">
        <f t="shared" si="6"/>
        <v>0</v>
      </c>
    </row>
    <row r="66" spans="2:9" ht="13.5">
      <c r="B66" s="13" t="s">
        <v>67</v>
      </c>
      <c r="C66" s="11"/>
      <c r="D66" s="15">
        <f>ROUND('F6a_EAEPED_COG'!D66,0)</f>
        <v>0</v>
      </c>
      <c r="E66" s="16">
        <f>ROUND('F6a_EAEPED_COG'!E66,0)</f>
        <v>0</v>
      </c>
      <c r="F66" s="15">
        <f t="shared" si="10"/>
        <v>0</v>
      </c>
      <c r="G66" s="16">
        <f>ROUND('F6a_EAEPED_COG'!G66,0)</f>
        <v>0</v>
      </c>
      <c r="H66" s="16">
        <f>ROUND('F6a_EAEPED_COG'!H66,0)</f>
        <v>0</v>
      </c>
      <c r="I66" s="16">
        <f t="shared" si="6"/>
        <v>0</v>
      </c>
    </row>
    <row r="67" spans="2:9" ht="13.5">
      <c r="B67" s="13" t="s">
        <v>68</v>
      </c>
      <c r="C67" s="11"/>
      <c r="D67" s="15">
        <f>ROUND('F6a_EAEPED_COG'!D67,0)</f>
        <v>0</v>
      </c>
      <c r="E67" s="16">
        <f>ROUND('F6a_EAEPED_COG'!E67,0)</f>
        <v>0</v>
      </c>
      <c r="F67" s="15">
        <f t="shared" si="10"/>
        <v>0</v>
      </c>
      <c r="G67" s="16">
        <f>ROUND('F6a_EAEPED_COG'!G67,0)</f>
        <v>0</v>
      </c>
      <c r="H67" s="16">
        <f>ROUND('F6a_EAEPED_COG'!H67,0)</f>
        <v>0</v>
      </c>
      <c r="I67" s="16">
        <f t="shared" si="6"/>
        <v>0</v>
      </c>
    </row>
    <row r="68" spans="2:9" ht="13.5">
      <c r="B68" s="13" t="s">
        <v>69</v>
      </c>
      <c r="C68" s="11"/>
      <c r="D68" s="15">
        <f>ROUND('F6a_EAEPED_COG'!D68,0)</f>
        <v>0</v>
      </c>
      <c r="E68" s="16">
        <f>ROUND('F6a_EAEPED_COG'!E68,0)</f>
        <v>0</v>
      </c>
      <c r="F68" s="15">
        <f t="shared" si="10"/>
        <v>0</v>
      </c>
      <c r="G68" s="16">
        <f>ROUND('F6a_EAEPED_COG'!G68,0)</f>
        <v>0</v>
      </c>
      <c r="H68" s="16">
        <f>ROUND('F6a_EAEPED_COG'!H68,0)</f>
        <v>0</v>
      </c>
      <c r="I68" s="16">
        <f t="shared" si="6"/>
        <v>0</v>
      </c>
    </row>
    <row r="69" spans="2:9" ht="13.5">
      <c r="B69" s="13" t="s">
        <v>70</v>
      </c>
      <c r="C69" s="11"/>
      <c r="D69" s="15">
        <f>ROUND('F6a_EAEPED_COG'!D69,0)</f>
        <v>0</v>
      </c>
      <c r="E69" s="16">
        <f>ROUND('F6a_EAEPED_COG'!E69,0)</f>
        <v>0</v>
      </c>
      <c r="F69" s="15">
        <f t="shared" si="10"/>
        <v>0</v>
      </c>
      <c r="G69" s="16">
        <f>ROUND('F6a_EAEPED_COG'!G69,0)</f>
        <v>0</v>
      </c>
      <c r="H69" s="16">
        <f>ROUND('F6a_EAEPED_COG'!H69,0)</f>
        <v>0</v>
      </c>
      <c r="I69" s="16">
        <f t="shared" si="6"/>
        <v>0</v>
      </c>
    </row>
    <row r="70" spans="2:9" ht="13.5">
      <c r="B70" s="13" t="s">
        <v>71</v>
      </c>
      <c r="C70" s="11"/>
      <c r="D70" s="15">
        <f>ROUND('F6a_EAEPED_COG'!D70,0)</f>
        <v>0</v>
      </c>
      <c r="E70" s="16">
        <f>ROUND('F6a_EAEPED_COG'!E70,0)</f>
        <v>0</v>
      </c>
      <c r="F70" s="15">
        <f t="shared" si="10"/>
        <v>0</v>
      </c>
      <c r="G70" s="16">
        <f>ROUND('F6a_EAEPED_COG'!G70,0)</f>
        <v>0</v>
      </c>
      <c r="H70" s="16">
        <f>ROUND('F6a_EAEPED_COG'!H70,0)</f>
        <v>0</v>
      </c>
      <c r="I70" s="16">
        <f t="shared" si="6"/>
        <v>0</v>
      </c>
    </row>
    <row r="71" spans="2:9" ht="13.5">
      <c r="B71" s="13" t="s">
        <v>72</v>
      </c>
      <c r="C71" s="11"/>
      <c r="D71" s="15">
        <f>ROUND('F6a_EAEPED_COG'!D71,0)</f>
        <v>0</v>
      </c>
      <c r="E71" s="16">
        <f>ROUND('F6a_EAEPED_COG'!E71,0)</f>
        <v>0</v>
      </c>
      <c r="F71" s="15">
        <f t="shared" si="10"/>
        <v>0</v>
      </c>
      <c r="G71" s="16">
        <f>ROUND('F6a_EAEPED_COG'!G71,0)</f>
        <v>0</v>
      </c>
      <c r="H71" s="16">
        <f>ROUND('F6a_EAEPED_COG'!H71,0)</f>
        <v>0</v>
      </c>
      <c r="I71" s="16">
        <f t="shared" si="6"/>
        <v>0</v>
      </c>
    </row>
    <row r="72" spans="2:9" ht="13.5">
      <c r="B72" s="3" t="s">
        <v>73</v>
      </c>
      <c r="C72" s="9"/>
      <c r="D72" s="15">
        <f>SUM(D73:D75)</f>
        <v>5096183</v>
      </c>
      <c r="E72" s="15">
        <f>SUM(E73:E75)</f>
        <v>2025000</v>
      </c>
      <c r="F72" s="15">
        <f>SUM(F73:F75)</f>
        <v>7121183</v>
      </c>
      <c r="G72" s="15">
        <f>SUM(G73:G75)</f>
        <v>4746600</v>
      </c>
      <c r="H72" s="15">
        <f>SUM(H73:H75)</f>
        <v>3246600</v>
      </c>
      <c r="I72" s="16">
        <f t="shared" si="6"/>
        <v>2374583</v>
      </c>
    </row>
    <row r="73" spans="2:9" ht="13.5">
      <c r="B73" s="13" t="s">
        <v>74</v>
      </c>
      <c r="C73" s="11"/>
      <c r="D73" s="15">
        <f>ROUND('F6a_EAEPED_COG'!D73,0)</f>
        <v>0</v>
      </c>
      <c r="E73" s="16">
        <f>ROUND('F6a_EAEPED_COG'!E73,0)</f>
        <v>0</v>
      </c>
      <c r="F73" s="15">
        <f t="shared" si="10"/>
        <v>0</v>
      </c>
      <c r="G73" s="16">
        <f>ROUND('F6a_EAEPED_COG'!G73,0)</f>
        <v>0</v>
      </c>
      <c r="H73" s="16">
        <f>ROUND('F6a_EAEPED_COG'!H73,0)</f>
        <v>0</v>
      </c>
      <c r="I73" s="16">
        <f t="shared" si="6"/>
        <v>0</v>
      </c>
    </row>
    <row r="74" spans="2:9" ht="13.5">
      <c r="B74" s="13" t="s">
        <v>75</v>
      </c>
      <c r="C74" s="11"/>
      <c r="D74" s="15">
        <f>ROUND('F6a_EAEPED_COG'!D74,0)</f>
        <v>0</v>
      </c>
      <c r="E74" s="16">
        <f>ROUND('F6a_EAEPED_COG'!E74,0)</f>
        <v>0</v>
      </c>
      <c r="F74" s="15">
        <f t="shared" si="10"/>
        <v>0</v>
      </c>
      <c r="G74" s="16">
        <f>ROUND('F6a_EAEPED_COG'!G74,0)</f>
        <v>0</v>
      </c>
      <c r="H74" s="16">
        <f>ROUND('F6a_EAEPED_COG'!H74,0)</f>
        <v>0</v>
      </c>
      <c r="I74" s="16">
        <f t="shared" si="6"/>
        <v>0</v>
      </c>
    </row>
    <row r="75" spans="2:9" ht="13.5">
      <c r="B75" s="13" t="s">
        <v>76</v>
      </c>
      <c r="C75" s="11"/>
      <c r="D75" s="15">
        <f>ROUND('F6a_EAEPED_COG'!D75,0)</f>
        <v>5096183</v>
      </c>
      <c r="E75" s="16">
        <f>ROUND('F6a_EAEPED_COG'!E75,0)</f>
        <v>2025000</v>
      </c>
      <c r="F75" s="15">
        <f t="shared" si="10"/>
        <v>7121183</v>
      </c>
      <c r="G75" s="16">
        <f>ROUND('F6a_EAEPED_COG'!G75,0)</f>
        <v>4746600</v>
      </c>
      <c r="H75" s="16">
        <f>ROUND('F6a_EAEPED_COG'!H75,0)</f>
        <v>3246600</v>
      </c>
      <c r="I75" s="16">
        <f t="shared" si="6"/>
        <v>2374583</v>
      </c>
    </row>
    <row r="76" spans="2:9" ht="13.5">
      <c r="B76" s="3" t="s">
        <v>77</v>
      </c>
      <c r="C76" s="9"/>
      <c r="D76" s="15">
        <f>SUM(D77:D83)</f>
        <v>9694056</v>
      </c>
      <c r="E76" s="15">
        <f>SUM(E77:E83)</f>
        <v>142710252</v>
      </c>
      <c r="F76" s="15">
        <f>SUM(F77:F83)</f>
        <v>152404308</v>
      </c>
      <c r="G76" s="15">
        <f>SUM(G77:G83)</f>
        <v>36468102</v>
      </c>
      <c r="H76" s="15">
        <f>SUM(H77:H83)</f>
        <v>36468102</v>
      </c>
      <c r="I76" s="16">
        <f t="shared" si="6"/>
        <v>115936206</v>
      </c>
    </row>
    <row r="77" spans="2:9" ht="13.5">
      <c r="B77" s="13" t="s">
        <v>78</v>
      </c>
      <c r="C77" s="11"/>
      <c r="D77" s="15">
        <f>ROUND('F6a_EAEPED_COG'!D77,0)</f>
        <v>4061034</v>
      </c>
      <c r="E77" s="16">
        <f>ROUND('F6a_EAEPED_COG'!E77,0)</f>
        <v>26556869</v>
      </c>
      <c r="F77" s="15">
        <f t="shared" si="10"/>
        <v>30617903</v>
      </c>
      <c r="G77" s="16">
        <f>ROUND('F6a_EAEPED_COG'!G77,0)</f>
        <v>30617904</v>
      </c>
      <c r="H77" s="16">
        <f>ROUND('F6a_EAEPED_COG'!H77,0)</f>
        <v>30617904</v>
      </c>
      <c r="I77" s="16">
        <f t="shared" si="6"/>
        <v>-1</v>
      </c>
    </row>
    <row r="78" spans="2:9" ht="13.5">
      <c r="B78" s="13" t="s">
        <v>79</v>
      </c>
      <c r="C78" s="11"/>
      <c r="D78" s="15">
        <f>ROUND('F6a_EAEPED_COG'!D78,0)</f>
        <v>5633022</v>
      </c>
      <c r="E78" s="16">
        <f>ROUND('F6a_EAEPED_COG'!E78,0)</f>
        <v>1919243</v>
      </c>
      <c r="F78" s="15">
        <f t="shared" si="10"/>
        <v>7552265</v>
      </c>
      <c r="G78" s="16">
        <f>ROUND('F6a_EAEPED_COG'!G78,0)</f>
        <v>5671698</v>
      </c>
      <c r="H78" s="16">
        <f>ROUND('F6a_EAEPED_COG'!H78,0)</f>
        <v>5671698</v>
      </c>
      <c r="I78" s="16">
        <f t="shared" si="6"/>
        <v>1880567</v>
      </c>
    </row>
    <row r="79" spans="2:9" ht="13.5">
      <c r="B79" s="13" t="s">
        <v>80</v>
      </c>
      <c r="C79" s="11"/>
      <c r="D79" s="15">
        <f>ROUND('F6a_EAEPED_COG'!D79,0)</f>
        <v>0</v>
      </c>
      <c r="E79" s="16">
        <f>ROUND('F6a_EAEPED_COG'!E79,0)</f>
        <v>0</v>
      </c>
      <c r="F79" s="15">
        <f t="shared" si="10"/>
        <v>0</v>
      </c>
      <c r="G79" s="16">
        <f>ROUND('F6a_EAEPED_COG'!G79,0)</f>
        <v>0</v>
      </c>
      <c r="H79" s="16">
        <f>ROUND('F6a_EAEPED_COG'!H79,0)</f>
        <v>0</v>
      </c>
      <c r="I79" s="16">
        <f t="shared" si="6"/>
        <v>0</v>
      </c>
    </row>
    <row r="80" spans="2:9" ht="13.5">
      <c r="B80" s="13" t="s">
        <v>81</v>
      </c>
      <c r="C80" s="11"/>
      <c r="D80" s="15">
        <f>ROUND('F6a_EAEPED_COG'!D80,0)</f>
        <v>0</v>
      </c>
      <c r="E80" s="16">
        <f>ROUND('F6a_EAEPED_COG'!E80,0)</f>
        <v>0</v>
      </c>
      <c r="F80" s="15">
        <f t="shared" si="10"/>
        <v>0</v>
      </c>
      <c r="G80" s="16">
        <f>ROUND('F6a_EAEPED_COG'!G80,0)</f>
        <v>0</v>
      </c>
      <c r="H80" s="16">
        <f>ROUND('F6a_EAEPED_COG'!H80,0)</f>
        <v>0</v>
      </c>
      <c r="I80" s="16">
        <f t="shared" si="6"/>
        <v>0</v>
      </c>
    </row>
    <row r="81" spans="2:9" ht="13.5">
      <c r="B81" s="13" t="s">
        <v>82</v>
      </c>
      <c r="C81" s="11"/>
      <c r="D81" s="15">
        <f>ROUND('F6a_EAEPED_COG'!D81,0)</f>
        <v>0</v>
      </c>
      <c r="E81" s="16">
        <f>ROUND('F6a_EAEPED_COG'!E81,0)</f>
        <v>0</v>
      </c>
      <c r="F81" s="15">
        <f t="shared" si="10"/>
        <v>0</v>
      </c>
      <c r="G81" s="16">
        <f>ROUND('F6a_EAEPED_COG'!G81,0)</f>
        <v>0</v>
      </c>
      <c r="H81" s="16">
        <f>ROUND('F6a_EAEPED_COG'!H81,0)</f>
        <v>0</v>
      </c>
      <c r="I81" s="16">
        <f t="shared" si="6"/>
        <v>0</v>
      </c>
    </row>
    <row r="82" spans="2:9" ht="13.5">
      <c r="B82" s="13" t="s">
        <v>83</v>
      </c>
      <c r="C82" s="11"/>
      <c r="D82" s="15">
        <f>ROUND('F6a_EAEPED_COG'!D82,0)</f>
        <v>0</v>
      </c>
      <c r="E82" s="16">
        <f>ROUND('F6a_EAEPED_COG'!E82,0)</f>
        <v>0</v>
      </c>
      <c r="F82" s="15">
        <f t="shared" si="10"/>
        <v>0</v>
      </c>
      <c r="G82" s="16">
        <f>ROUND('F6a_EAEPED_COG'!G82,0)</f>
        <v>0</v>
      </c>
      <c r="H82" s="16">
        <f>ROUND('F6a_EAEPED_COG'!H82,0)</f>
        <v>0</v>
      </c>
      <c r="I82" s="16">
        <f t="shared" si="6"/>
        <v>0</v>
      </c>
    </row>
    <row r="83" spans="2:9" ht="13.5">
      <c r="B83" s="13" t="s">
        <v>84</v>
      </c>
      <c r="C83" s="11"/>
      <c r="D83" s="15">
        <f>ROUND('F6a_EAEPED_COG'!D83,0)</f>
        <v>0</v>
      </c>
      <c r="E83" s="16">
        <v>114234140</v>
      </c>
      <c r="F83" s="15">
        <f t="shared" si="10"/>
        <v>114234140</v>
      </c>
      <c r="G83" s="16">
        <f>ROUND('F6a_EAEPED_COG'!G83,0)</f>
        <v>178500</v>
      </c>
      <c r="H83" s="16">
        <f>ROUND('F6a_EAEPED_COG'!H83,0)</f>
        <v>178500</v>
      </c>
      <c r="I83" s="16">
        <f t="shared" si="6"/>
        <v>114055640</v>
      </c>
    </row>
    <row r="84" spans="2:9" ht="13.5">
      <c r="B84" s="22"/>
      <c r="C84" s="23"/>
      <c r="D84" s="24"/>
      <c r="E84" s="25"/>
      <c r="F84" s="25"/>
      <c r="G84" s="25"/>
      <c r="H84" s="25"/>
      <c r="I84" s="25"/>
    </row>
    <row r="85" spans="2:9" ht="13.5">
      <c r="B85" s="19" t="s">
        <v>85</v>
      </c>
      <c r="C85" s="20"/>
      <c r="D85" s="21">
        <f aca="true" t="shared" si="12" ref="D85:I85">D86+D104+D94+D114+D124+D134+D138+D147+D151</f>
        <v>425799340</v>
      </c>
      <c r="E85" s="21">
        <f>E86+E104+E94+E114+E124+E134+E138+E147+E151</f>
        <v>35954838</v>
      </c>
      <c r="F85" s="21">
        <f t="shared" si="12"/>
        <v>461754178</v>
      </c>
      <c r="G85" s="21">
        <f>G86+G104+G94+G114+G124+G134+G138+G147+G151</f>
        <v>247295347</v>
      </c>
      <c r="H85" s="21">
        <f>H86+H104+H94+H114+H124+H134+H138+H147+H151</f>
        <v>233572479</v>
      </c>
      <c r="I85" s="21">
        <f t="shared" si="12"/>
        <v>214458831</v>
      </c>
    </row>
    <row r="86" spans="2:9" ht="13.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3.5">
      <c r="B87" s="13" t="s">
        <v>13</v>
      </c>
      <c r="C87" s="11"/>
      <c r="D87" s="15">
        <f>ROUND('F6a_EAEPED_COG'!D87,0)</f>
        <v>0</v>
      </c>
      <c r="E87" s="16">
        <f>ROUND('F6a_EAEPED_COG'!E87,0)</f>
        <v>0</v>
      </c>
      <c r="F87" s="15">
        <f aca="true" t="shared" si="14" ref="F87:F103">D87+E87</f>
        <v>0</v>
      </c>
      <c r="G87" s="16">
        <f>ROUND('F6a_EAEPED_COG'!G87,0)</f>
        <v>0</v>
      </c>
      <c r="H87" s="16">
        <f>ROUND('F6a_EAEPED_COG'!H87,0)</f>
        <v>0</v>
      </c>
      <c r="I87" s="16">
        <f t="shared" si="13"/>
        <v>0</v>
      </c>
    </row>
    <row r="88" spans="2:9" ht="13.5">
      <c r="B88" s="13" t="s">
        <v>14</v>
      </c>
      <c r="C88" s="11"/>
      <c r="D88" s="15">
        <f>ROUND('F6a_EAEPED_COG'!D88,0)</f>
        <v>0</v>
      </c>
      <c r="E88" s="16">
        <f>ROUND('F6a_EAEPED_COG'!E88,0)</f>
        <v>0</v>
      </c>
      <c r="F88" s="15">
        <f t="shared" si="14"/>
        <v>0</v>
      </c>
      <c r="G88" s="16">
        <f>ROUND('F6a_EAEPED_COG'!G88,0)</f>
        <v>0</v>
      </c>
      <c r="H88" s="16">
        <f>ROUND('F6a_EAEPED_COG'!H88,0)</f>
        <v>0</v>
      </c>
      <c r="I88" s="16">
        <f t="shared" si="13"/>
        <v>0</v>
      </c>
    </row>
    <row r="89" spans="2:9" ht="13.5">
      <c r="B89" s="13" t="s">
        <v>15</v>
      </c>
      <c r="C89" s="11"/>
      <c r="D89" s="15">
        <f>ROUND('F6a_EAEPED_COG'!D89,0)</f>
        <v>0</v>
      </c>
      <c r="E89" s="16">
        <f>ROUND('F6a_EAEPED_COG'!E89,0)</f>
        <v>0</v>
      </c>
      <c r="F89" s="15">
        <f t="shared" si="14"/>
        <v>0</v>
      </c>
      <c r="G89" s="16">
        <f>ROUND('F6a_EAEPED_COG'!G89,0)</f>
        <v>0</v>
      </c>
      <c r="H89" s="16">
        <f>ROUND('F6a_EAEPED_COG'!H89,0)</f>
        <v>0</v>
      </c>
      <c r="I89" s="16">
        <f t="shared" si="13"/>
        <v>0</v>
      </c>
    </row>
    <row r="90" spans="2:9" ht="13.5">
      <c r="B90" s="13" t="s">
        <v>16</v>
      </c>
      <c r="C90" s="11"/>
      <c r="D90" s="15">
        <f>ROUND('F6a_EAEPED_COG'!D90,0)</f>
        <v>0</v>
      </c>
      <c r="E90" s="16">
        <f>ROUND('F6a_EAEPED_COG'!E90,0)</f>
        <v>0</v>
      </c>
      <c r="F90" s="15">
        <f t="shared" si="14"/>
        <v>0</v>
      </c>
      <c r="G90" s="16">
        <f>ROUND('F6a_EAEPED_COG'!G90,0)</f>
        <v>0</v>
      </c>
      <c r="H90" s="16">
        <f>ROUND('F6a_EAEPED_COG'!H90,0)</f>
        <v>0</v>
      </c>
      <c r="I90" s="16">
        <f t="shared" si="13"/>
        <v>0</v>
      </c>
    </row>
    <row r="91" spans="2:9" ht="13.5">
      <c r="B91" s="13" t="s">
        <v>17</v>
      </c>
      <c r="C91" s="11"/>
      <c r="D91" s="15">
        <f>ROUND('F6a_EAEPED_COG'!D91,0)</f>
        <v>0</v>
      </c>
      <c r="E91" s="16">
        <f>ROUND('F6a_EAEPED_COG'!E91,0)</f>
        <v>0</v>
      </c>
      <c r="F91" s="15">
        <f t="shared" si="14"/>
        <v>0</v>
      </c>
      <c r="G91" s="16">
        <f>ROUND('F6a_EAEPED_COG'!G91,0)</f>
        <v>0</v>
      </c>
      <c r="H91" s="16">
        <f>ROUND('F6a_EAEPED_COG'!H91,0)</f>
        <v>0</v>
      </c>
      <c r="I91" s="16">
        <f t="shared" si="13"/>
        <v>0</v>
      </c>
    </row>
    <row r="92" spans="2:9" ht="13.5">
      <c r="B92" s="13" t="s">
        <v>18</v>
      </c>
      <c r="C92" s="11"/>
      <c r="D92" s="15">
        <f>ROUND('F6a_EAEPED_COG'!D92,0)</f>
        <v>0</v>
      </c>
      <c r="E92" s="16">
        <f>ROUND('F6a_EAEPED_COG'!E92,0)</f>
        <v>0</v>
      </c>
      <c r="F92" s="15">
        <f t="shared" si="14"/>
        <v>0</v>
      </c>
      <c r="G92" s="16">
        <f>ROUND('F6a_EAEPED_COG'!G92,0)</f>
        <v>0</v>
      </c>
      <c r="H92" s="16">
        <f>ROUND('F6a_EAEPED_COG'!H92,0)</f>
        <v>0</v>
      </c>
      <c r="I92" s="16">
        <f t="shared" si="13"/>
        <v>0</v>
      </c>
    </row>
    <row r="93" spans="2:9" ht="13.5">
      <c r="B93" s="13" t="s">
        <v>19</v>
      </c>
      <c r="C93" s="11"/>
      <c r="D93" s="15">
        <f>ROUND('F6a_EAEPED_COG'!D93,0)</f>
        <v>0</v>
      </c>
      <c r="E93" s="16">
        <f>ROUND('F6a_EAEPED_COG'!E93,0)</f>
        <v>0</v>
      </c>
      <c r="F93" s="15">
        <f t="shared" si="14"/>
        <v>0</v>
      </c>
      <c r="G93" s="16">
        <f>ROUND('F6a_EAEPED_COG'!G93,0)</f>
        <v>0</v>
      </c>
      <c r="H93" s="16">
        <f>ROUND('F6a_EAEPED_COG'!H93,0)</f>
        <v>0</v>
      </c>
      <c r="I93" s="16">
        <f t="shared" si="13"/>
        <v>0</v>
      </c>
    </row>
    <row r="94" spans="2:9" ht="13.5">
      <c r="B94" s="3" t="s">
        <v>20</v>
      </c>
      <c r="C94" s="9"/>
      <c r="D94" s="15">
        <f>SUM(D95:D103)</f>
        <v>1495100</v>
      </c>
      <c r="E94" s="15">
        <f>SUM(E95:E103)</f>
        <v>61931502</v>
      </c>
      <c r="F94" s="15">
        <f>SUM(F95:F103)</f>
        <v>63426602</v>
      </c>
      <c r="G94" s="15">
        <f>SUM(G95:G103)</f>
        <v>22242097</v>
      </c>
      <c r="H94" s="15">
        <f>SUM(H95:H103)</f>
        <v>19272103</v>
      </c>
      <c r="I94" s="16">
        <f t="shared" si="13"/>
        <v>41184505</v>
      </c>
    </row>
    <row r="95" spans="2:9" ht="13.5">
      <c r="B95" s="13" t="s">
        <v>21</v>
      </c>
      <c r="C95" s="11"/>
      <c r="D95" s="15">
        <f>ROUND('F6a_EAEPED_COG'!D95,0)</f>
        <v>28900</v>
      </c>
      <c r="E95" s="16">
        <f>ROUND('F6a_EAEPED_COG'!E95,0)</f>
        <v>210902</v>
      </c>
      <c r="F95" s="15">
        <f t="shared" si="14"/>
        <v>239802</v>
      </c>
      <c r="G95" s="16">
        <f>ROUND('F6a_EAEPED_COG'!G95,0)</f>
        <v>210885</v>
      </c>
      <c r="H95" s="16">
        <f>ROUND('F6a_EAEPED_COG'!H95,0)</f>
        <v>210885</v>
      </c>
      <c r="I95" s="16">
        <f t="shared" si="13"/>
        <v>28917</v>
      </c>
    </row>
    <row r="96" spans="2:9" ht="13.5">
      <c r="B96" s="13" t="s">
        <v>22</v>
      </c>
      <c r="C96" s="11"/>
      <c r="D96" s="15">
        <f>ROUND('F6a_EAEPED_COG'!D96,0)</f>
        <v>0</v>
      </c>
      <c r="E96" s="16">
        <f>ROUND('F6a_EAEPED_COG'!E96,0)</f>
        <v>0</v>
      </c>
      <c r="F96" s="15">
        <f t="shared" si="14"/>
        <v>0</v>
      </c>
      <c r="G96" s="16">
        <f>ROUND('F6a_EAEPED_COG'!G96,0)</f>
        <v>0</v>
      </c>
      <c r="H96" s="16">
        <f>ROUND('F6a_EAEPED_COG'!H96,0)</f>
        <v>0</v>
      </c>
      <c r="I96" s="16">
        <f t="shared" si="13"/>
        <v>0</v>
      </c>
    </row>
    <row r="97" spans="2:9" ht="13.5">
      <c r="B97" s="13" t="s">
        <v>23</v>
      </c>
      <c r="C97" s="11"/>
      <c r="D97" s="15">
        <f>ROUND('F6a_EAEPED_COG'!D97,0)</f>
        <v>0</v>
      </c>
      <c r="E97" s="16">
        <f>ROUND('F6a_EAEPED_COG'!E97,0)</f>
        <v>0</v>
      </c>
      <c r="F97" s="15">
        <f t="shared" si="14"/>
        <v>0</v>
      </c>
      <c r="G97" s="16">
        <f>ROUND('F6a_EAEPED_COG'!G97,0)</f>
        <v>0</v>
      </c>
      <c r="H97" s="16">
        <f>ROUND('F6a_EAEPED_COG'!H97,0)</f>
        <v>0</v>
      </c>
      <c r="I97" s="16">
        <f t="shared" si="13"/>
        <v>0</v>
      </c>
    </row>
    <row r="98" spans="2:9" ht="13.5">
      <c r="B98" s="13" t="s">
        <v>24</v>
      </c>
      <c r="C98" s="11"/>
      <c r="D98" s="15">
        <f>ROUND('F6a_EAEPED_COG'!D98,0)</f>
        <v>1302000</v>
      </c>
      <c r="E98" s="16">
        <f>ROUND('F6a_EAEPED_COG'!E98,0)</f>
        <v>61249751</v>
      </c>
      <c r="F98" s="15">
        <f t="shared" si="14"/>
        <v>62551751</v>
      </c>
      <c r="G98" s="16">
        <v>21560377</v>
      </c>
      <c r="H98" s="16">
        <f>ROUND('F6a_EAEPED_COG'!H98,0)</f>
        <v>18590383</v>
      </c>
      <c r="I98" s="16">
        <f t="shared" si="13"/>
        <v>40991374</v>
      </c>
    </row>
    <row r="99" spans="2:9" ht="13.5">
      <c r="B99" s="13" t="s">
        <v>25</v>
      </c>
      <c r="C99" s="11"/>
      <c r="D99" s="15">
        <f>ROUND('F6a_EAEPED_COG'!D99,0)</f>
        <v>0</v>
      </c>
      <c r="E99" s="16">
        <f>ROUND('F6a_EAEPED_COG'!E99,0)</f>
        <v>1044</v>
      </c>
      <c r="F99" s="15">
        <f t="shared" si="14"/>
        <v>1044</v>
      </c>
      <c r="G99" s="16">
        <f>ROUND('F6a_EAEPED_COG'!G99,0)</f>
        <v>1044</v>
      </c>
      <c r="H99" s="16">
        <f>ROUND('F6a_EAEPED_COG'!H99,0)</f>
        <v>1044</v>
      </c>
      <c r="I99" s="16">
        <f t="shared" si="13"/>
        <v>0</v>
      </c>
    </row>
    <row r="100" spans="2:9" ht="13.5">
      <c r="B100" s="13" t="s">
        <v>26</v>
      </c>
      <c r="C100" s="11"/>
      <c r="D100" s="15">
        <f>ROUND('F6a_EAEPED_COG'!D100,0)</f>
        <v>164200</v>
      </c>
      <c r="E100" s="16">
        <f>ROUND('F6a_EAEPED_COG'!E100,0)</f>
        <v>0</v>
      </c>
      <c r="F100" s="15">
        <f t="shared" si="14"/>
        <v>164200</v>
      </c>
      <c r="G100" s="16">
        <f>ROUND('F6a_EAEPED_COG'!G100,0)</f>
        <v>0</v>
      </c>
      <c r="H100" s="16">
        <f>ROUND('F6a_EAEPED_COG'!H100,0)</f>
        <v>0</v>
      </c>
      <c r="I100" s="16">
        <f t="shared" si="13"/>
        <v>164200</v>
      </c>
    </row>
    <row r="101" spans="2:9" ht="13.5">
      <c r="B101" s="13" t="s">
        <v>27</v>
      </c>
      <c r="C101" s="11"/>
      <c r="D101" s="15">
        <f>ROUND('F6a_EAEPED_COG'!D101,0)</f>
        <v>0</v>
      </c>
      <c r="E101" s="16">
        <f>ROUND('F6a_EAEPED_COG'!E101,0)</f>
        <v>225000</v>
      </c>
      <c r="F101" s="15">
        <f t="shared" si="14"/>
        <v>225000</v>
      </c>
      <c r="G101" s="16">
        <f>ROUND('F6a_EAEPED_COG'!G101,0)</f>
        <v>224988</v>
      </c>
      <c r="H101" s="16">
        <f>ROUND('F6a_EAEPED_COG'!H101,0)</f>
        <v>224988</v>
      </c>
      <c r="I101" s="16">
        <f t="shared" si="13"/>
        <v>12</v>
      </c>
    </row>
    <row r="102" spans="2:9" ht="13.5">
      <c r="B102" s="13" t="s">
        <v>28</v>
      </c>
      <c r="C102" s="11"/>
      <c r="D102" s="15">
        <f>ROUND('F6a_EAEPED_COG'!D102,0)</f>
        <v>0</v>
      </c>
      <c r="E102" s="16">
        <f>ROUND('F6a_EAEPED_COG'!E102,0)</f>
        <v>0</v>
      </c>
      <c r="F102" s="15">
        <f t="shared" si="14"/>
        <v>0</v>
      </c>
      <c r="G102" s="16">
        <f>ROUND('F6a_EAEPED_COG'!G102,0)</f>
        <v>0</v>
      </c>
      <c r="H102" s="16">
        <f>ROUND('F6a_EAEPED_COG'!H102,0)</f>
        <v>0</v>
      </c>
      <c r="I102" s="16">
        <f t="shared" si="13"/>
        <v>0</v>
      </c>
    </row>
    <row r="103" spans="2:9" ht="13.5">
      <c r="B103" s="13" t="s">
        <v>29</v>
      </c>
      <c r="C103" s="11"/>
      <c r="D103" s="15">
        <f>ROUND('F6a_EAEPED_COG'!D103,0)</f>
        <v>0</v>
      </c>
      <c r="E103" s="16">
        <f>ROUND('F6a_EAEPED_COG'!E103,0)</f>
        <v>244805</v>
      </c>
      <c r="F103" s="15">
        <f t="shared" si="14"/>
        <v>244805</v>
      </c>
      <c r="G103" s="16">
        <f>ROUND('F6a_EAEPED_COG'!G103,0)</f>
        <v>244803</v>
      </c>
      <c r="H103" s="16">
        <f>ROUND('F6a_EAEPED_COG'!H103,0)</f>
        <v>244803</v>
      </c>
      <c r="I103" s="16">
        <f t="shared" si="13"/>
        <v>2</v>
      </c>
    </row>
    <row r="104" spans="2:9" ht="13.5">
      <c r="B104" s="3" t="s">
        <v>30</v>
      </c>
      <c r="C104" s="9"/>
      <c r="D104" s="15">
        <f>SUM(D105:D113)</f>
        <v>175135090</v>
      </c>
      <c r="E104" s="15">
        <f>SUM(E105:E113)</f>
        <v>-206000</v>
      </c>
      <c r="F104" s="15">
        <f>SUM(F105:F113)</f>
        <v>174929090</v>
      </c>
      <c r="G104" s="15">
        <f>SUM(G105:G113)</f>
        <v>126910685</v>
      </c>
      <c r="H104" s="15">
        <f>SUM(H105:H113)</f>
        <v>118391327</v>
      </c>
      <c r="I104" s="16">
        <f t="shared" si="13"/>
        <v>48018405</v>
      </c>
    </row>
    <row r="105" spans="2:9" ht="13.5">
      <c r="B105" s="13" t="s">
        <v>31</v>
      </c>
      <c r="C105" s="11"/>
      <c r="D105" s="15">
        <f>ROUND('F6a_EAEPED_COG'!D105,0)</f>
        <v>77400000</v>
      </c>
      <c r="E105" s="16">
        <f>ROUND('F6a_EAEPED_COG'!E105,0)</f>
        <v>-7338960</v>
      </c>
      <c r="F105" s="16">
        <f>D105+E105</f>
        <v>70061040</v>
      </c>
      <c r="G105" s="16">
        <f>ROUND('F6a_EAEPED_COG'!G105,0)</f>
        <v>43999539</v>
      </c>
      <c r="H105" s="16">
        <f>ROUND('F6a_EAEPED_COG'!H105,0)</f>
        <v>43771635</v>
      </c>
      <c r="I105" s="16">
        <f t="shared" si="13"/>
        <v>26061501</v>
      </c>
    </row>
    <row r="106" spans="2:9" ht="13.5">
      <c r="B106" s="13" t="s">
        <v>32</v>
      </c>
      <c r="C106" s="11"/>
      <c r="D106" s="15">
        <f>ROUND('F6a_EAEPED_COG'!D106,0)</f>
        <v>0</v>
      </c>
      <c r="E106" s="16">
        <f>ROUND('F6a_EAEPED_COG'!E106,0)</f>
        <v>5220</v>
      </c>
      <c r="F106" s="16">
        <f aca="true" t="shared" si="15" ref="F106:F113">D106+E106</f>
        <v>5220</v>
      </c>
      <c r="G106" s="16">
        <f>ROUND('F6a_EAEPED_COG'!G106,0)</f>
        <v>5220</v>
      </c>
      <c r="H106" s="16">
        <f>ROUND('F6a_EAEPED_COG'!H106,0)</f>
        <v>5220</v>
      </c>
      <c r="I106" s="16">
        <f t="shared" si="13"/>
        <v>0</v>
      </c>
    </row>
    <row r="107" spans="2:9" ht="13.5">
      <c r="B107" s="13" t="s">
        <v>33</v>
      </c>
      <c r="C107" s="11"/>
      <c r="D107" s="15">
        <f>ROUND('F6a_EAEPED_COG'!D107,0)</f>
        <v>840034</v>
      </c>
      <c r="E107" s="16">
        <f>ROUND('F6a_EAEPED_COG'!E107,0)</f>
        <v>241689</v>
      </c>
      <c r="F107" s="16">
        <f t="shared" si="15"/>
        <v>1081723</v>
      </c>
      <c r="G107" s="16">
        <f>ROUND('F6a_EAEPED_COG'!G107,0)</f>
        <v>241689</v>
      </c>
      <c r="H107" s="16">
        <f>ROUND('F6a_EAEPED_COG'!H107,0)</f>
        <v>160000</v>
      </c>
      <c r="I107" s="16">
        <f t="shared" si="13"/>
        <v>840034</v>
      </c>
    </row>
    <row r="108" spans="2:9" ht="13.5">
      <c r="B108" s="13" t="s">
        <v>34</v>
      </c>
      <c r="C108" s="11"/>
      <c r="D108" s="15">
        <f>ROUND('F6a_EAEPED_COG'!D108,0)</f>
        <v>0</v>
      </c>
      <c r="E108" s="16">
        <f>ROUND('F6a_EAEPED_COG'!E108,0)</f>
        <v>364989</v>
      </c>
      <c r="F108" s="16">
        <f t="shared" si="15"/>
        <v>364989</v>
      </c>
      <c r="G108" s="16">
        <f>ROUND('F6a_EAEPED_COG'!G108,0)</f>
        <v>7337</v>
      </c>
      <c r="H108" s="16">
        <f>ROUND('F6a_EAEPED_COG'!H108,0)</f>
        <v>7337</v>
      </c>
      <c r="I108" s="16">
        <f t="shared" si="13"/>
        <v>357652</v>
      </c>
    </row>
    <row r="109" spans="2:9" ht="13.5">
      <c r="B109" s="13" t="s">
        <v>35</v>
      </c>
      <c r="C109" s="11"/>
      <c r="D109" s="15">
        <f>ROUND('F6a_EAEPED_COG'!D109,0)</f>
        <v>96004900</v>
      </c>
      <c r="E109" s="16">
        <f>ROUND('F6a_EAEPED_COG'!E109,0)</f>
        <v>4342092</v>
      </c>
      <c r="F109" s="16">
        <f t="shared" si="15"/>
        <v>100346992</v>
      </c>
      <c r="G109" s="16">
        <f>ROUND('F6a_EAEPED_COG'!G109,0)</f>
        <v>80037720</v>
      </c>
      <c r="H109" s="16">
        <v>71827955</v>
      </c>
      <c r="I109" s="16">
        <f t="shared" si="13"/>
        <v>20309272</v>
      </c>
    </row>
    <row r="110" spans="2:9" ht="13.5">
      <c r="B110" s="13" t="s">
        <v>36</v>
      </c>
      <c r="C110" s="11"/>
      <c r="D110" s="15">
        <f>ROUND('F6a_EAEPED_COG'!D110,0)</f>
        <v>0</v>
      </c>
      <c r="E110" s="16">
        <f>ROUND('F6a_EAEPED_COG'!E110,0)</f>
        <v>140000</v>
      </c>
      <c r="F110" s="16">
        <f t="shared" si="15"/>
        <v>140000</v>
      </c>
      <c r="G110" s="16">
        <f>ROUND('F6a_EAEPED_COG'!G110,0)</f>
        <v>139912</v>
      </c>
      <c r="H110" s="16">
        <f>ROUND('F6a_EAEPED_COG'!H110,0)</f>
        <v>139912</v>
      </c>
      <c r="I110" s="16">
        <f t="shared" si="13"/>
        <v>88</v>
      </c>
    </row>
    <row r="111" spans="2:9" ht="13.5">
      <c r="B111" s="13" t="s">
        <v>37</v>
      </c>
      <c r="C111" s="11"/>
      <c r="D111" s="15">
        <f>ROUND('F6a_EAEPED_COG'!D111,0)</f>
        <v>0</v>
      </c>
      <c r="E111" s="16">
        <f>ROUND('F6a_EAEPED_COG'!E111,0)</f>
        <v>0</v>
      </c>
      <c r="F111" s="16">
        <f t="shared" si="15"/>
        <v>0</v>
      </c>
      <c r="G111" s="16">
        <f>ROUND('F6a_EAEPED_COG'!G111,0)</f>
        <v>0</v>
      </c>
      <c r="H111" s="16">
        <f>ROUND('F6a_EAEPED_COG'!H111,0)</f>
        <v>0</v>
      </c>
      <c r="I111" s="16">
        <f t="shared" si="13"/>
        <v>0</v>
      </c>
    </row>
    <row r="112" spans="2:9" ht="13.5">
      <c r="B112" s="13" t="s">
        <v>38</v>
      </c>
      <c r="C112" s="11"/>
      <c r="D112" s="15">
        <f>ROUND('F6a_EAEPED_COG'!D112,0)</f>
        <v>0</v>
      </c>
      <c r="E112" s="16">
        <f>ROUND('F6a_EAEPED_COG'!E112,0)</f>
        <v>0</v>
      </c>
      <c r="F112" s="16">
        <f t="shared" si="15"/>
        <v>0</v>
      </c>
      <c r="G112" s="16">
        <f>ROUND('F6a_EAEPED_COG'!G112,0)</f>
        <v>0</v>
      </c>
      <c r="H112" s="16">
        <f>ROUND('F6a_EAEPED_COG'!H112,0)</f>
        <v>0</v>
      </c>
      <c r="I112" s="16">
        <f t="shared" si="13"/>
        <v>0</v>
      </c>
    </row>
    <row r="113" spans="2:9" ht="13.5">
      <c r="B113" s="13" t="s">
        <v>39</v>
      </c>
      <c r="C113" s="11"/>
      <c r="D113" s="15">
        <f>ROUND('F6a_EAEPED_COG'!D113,0)</f>
        <v>890156</v>
      </c>
      <c r="E113" s="16">
        <f>ROUND('F6a_EAEPED_COG'!E113,0)</f>
        <v>2038970</v>
      </c>
      <c r="F113" s="16">
        <f t="shared" si="15"/>
        <v>2929126</v>
      </c>
      <c r="G113" s="16">
        <f>ROUND('F6a_EAEPED_COG'!G113,0)</f>
        <v>2479268</v>
      </c>
      <c r="H113" s="16">
        <f>ROUND('F6a_EAEPED_COG'!H113,0)</f>
        <v>2479268</v>
      </c>
      <c r="I113" s="16">
        <f t="shared" si="13"/>
        <v>449858</v>
      </c>
    </row>
    <row r="114" spans="2:9" ht="25.5" customHeight="1">
      <c r="B114" s="36" t="s">
        <v>40</v>
      </c>
      <c r="C114" s="37"/>
      <c r="D114" s="15">
        <f>SUM(D115:D123)</f>
        <v>0</v>
      </c>
      <c r="E114" s="15">
        <f>SUM(E115:E123)</f>
        <v>3153281</v>
      </c>
      <c r="F114" s="15">
        <f>SUM(F115:F123)</f>
        <v>3153281</v>
      </c>
      <c r="G114" s="15">
        <f>SUM(G115:G123)</f>
        <v>2373455</v>
      </c>
      <c r="H114" s="15">
        <f>SUM(H115:H123)</f>
        <v>2373455</v>
      </c>
      <c r="I114" s="16">
        <f t="shared" si="13"/>
        <v>779826</v>
      </c>
    </row>
    <row r="115" spans="2:9" ht="13.5">
      <c r="B115" s="13" t="s">
        <v>41</v>
      </c>
      <c r="C115" s="11"/>
      <c r="D115" s="15">
        <f>ROUND('F6a_EAEPED_COG'!D115,0)</f>
        <v>0</v>
      </c>
      <c r="E115" s="16">
        <f>ROUND('F6a_EAEPED_COG'!E115,0)</f>
        <v>3050781</v>
      </c>
      <c r="F115" s="16">
        <f>D115+E115</f>
        <v>3050781</v>
      </c>
      <c r="G115" s="16">
        <f>ROUND('F6a_EAEPED_COG'!G115,0)</f>
        <v>2271455</v>
      </c>
      <c r="H115" s="16">
        <f>ROUND('F6a_EAEPED_COG'!H115,0)</f>
        <v>2271455</v>
      </c>
      <c r="I115" s="16">
        <f t="shared" si="13"/>
        <v>779326</v>
      </c>
    </row>
    <row r="116" spans="2:9" ht="13.5">
      <c r="B116" s="13" t="s">
        <v>42</v>
      </c>
      <c r="C116" s="11"/>
      <c r="D116" s="15">
        <f>ROUND('F6a_EAEPED_COG'!D116,0)</f>
        <v>0</v>
      </c>
      <c r="E116" s="16">
        <f>ROUND('F6a_EAEPED_COG'!E116,0)</f>
        <v>0</v>
      </c>
      <c r="F116" s="16">
        <f aca="true" t="shared" si="16" ref="F116:F123">D116+E116</f>
        <v>0</v>
      </c>
      <c r="G116" s="16">
        <f>ROUND('F6a_EAEPED_COG'!G116,0)</f>
        <v>0</v>
      </c>
      <c r="H116" s="16">
        <f>ROUND('F6a_EAEPED_COG'!H116,0)</f>
        <v>0</v>
      </c>
      <c r="I116" s="16">
        <f t="shared" si="13"/>
        <v>0</v>
      </c>
    </row>
    <row r="117" spans="2:9" ht="13.5">
      <c r="B117" s="13" t="s">
        <v>43</v>
      </c>
      <c r="C117" s="11"/>
      <c r="D117" s="15">
        <f>ROUND('F6a_EAEPED_COG'!D117,0)</f>
        <v>0</v>
      </c>
      <c r="E117" s="16">
        <f>ROUND('F6a_EAEPED_COG'!E117,0)</f>
        <v>0</v>
      </c>
      <c r="F117" s="16">
        <f t="shared" si="16"/>
        <v>0</v>
      </c>
      <c r="G117" s="16">
        <f>ROUND('F6a_EAEPED_COG'!G117,0)</f>
        <v>0</v>
      </c>
      <c r="H117" s="16">
        <f>ROUND('F6a_EAEPED_COG'!H117,0)</f>
        <v>0</v>
      </c>
      <c r="I117" s="16">
        <f t="shared" si="13"/>
        <v>0</v>
      </c>
    </row>
    <row r="118" spans="2:9" ht="13.5">
      <c r="B118" s="13" t="s">
        <v>44</v>
      </c>
      <c r="C118" s="11"/>
      <c r="D118" s="15">
        <f>ROUND('F6a_EAEPED_COG'!D118,0)</f>
        <v>0</v>
      </c>
      <c r="E118" s="16">
        <f>ROUND('F6a_EAEPED_COG'!E118,0)</f>
        <v>102500</v>
      </c>
      <c r="F118" s="16">
        <f t="shared" si="16"/>
        <v>102500</v>
      </c>
      <c r="G118" s="16">
        <f>ROUND('F6a_EAEPED_COG'!G118,0)</f>
        <v>102000</v>
      </c>
      <c r="H118" s="16">
        <f>ROUND('F6a_EAEPED_COG'!H118,0)</f>
        <v>102000</v>
      </c>
      <c r="I118" s="16">
        <f t="shared" si="13"/>
        <v>500</v>
      </c>
    </row>
    <row r="119" spans="2:9" ht="13.5">
      <c r="B119" s="13" t="s">
        <v>45</v>
      </c>
      <c r="C119" s="11"/>
      <c r="D119" s="15">
        <f>ROUND('F6a_EAEPED_COG'!D119,0)</f>
        <v>0</v>
      </c>
      <c r="E119" s="16">
        <f>ROUND('F6a_EAEPED_COG'!E119,0)</f>
        <v>0</v>
      </c>
      <c r="F119" s="16">
        <f t="shared" si="16"/>
        <v>0</v>
      </c>
      <c r="G119" s="16">
        <f>ROUND('F6a_EAEPED_COG'!G119,0)</f>
        <v>0</v>
      </c>
      <c r="H119" s="16">
        <f>ROUND('F6a_EAEPED_COG'!H119,0)</f>
        <v>0</v>
      </c>
      <c r="I119" s="16">
        <f t="shared" si="13"/>
        <v>0</v>
      </c>
    </row>
    <row r="120" spans="2:9" ht="13.5">
      <c r="B120" s="13" t="s">
        <v>46</v>
      </c>
      <c r="C120" s="11"/>
      <c r="D120" s="15">
        <f>ROUND('F6a_EAEPED_COG'!D120,0)</f>
        <v>0</v>
      </c>
      <c r="E120" s="16">
        <f>ROUND('F6a_EAEPED_COG'!E120,0)</f>
        <v>0</v>
      </c>
      <c r="F120" s="16">
        <f t="shared" si="16"/>
        <v>0</v>
      </c>
      <c r="G120" s="16">
        <f>ROUND('F6a_EAEPED_COG'!G120,0)</f>
        <v>0</v>
      </c>
      <c r="H120" s="16">
        <f>ROUND('F6a_EAEPED_COG'!H120,0)</f>
        <v>0</v>
      </c>
      <c r="I120" s="16">
        <f t="shared" si="13"/>
        <v>0</v>
      </c>
    </row>
    <row r="121" spans="2:9" ht="13.5">
      <c r="B121" s="13" t="s">
        <v>47</v>
      </c>
      <c r="C121" s="11"/>
      <c r="D121" s="15">
        <f>ROUND('F6a_EAEPED_COG'!D121,0)</f>
        <v>0</v>
      </c>
      <c r="E121" s="16">
        <f>ROUND('F6a_EAEPED_COG'!E121,0)</f>
        <v>0</v>
      </c>
      <c r="F121" s="16">
        <f t="shared" si="16"/>
        <v>0</v>
      </c>
      <c r="G121" s="16">
        <f>ROUND('F6a_EAEPED_COG'!G121,0)</f>
        <v>0</v>
      </c>
      <c r="H121" s="16">
        <f>ROUND('F6a_EAEPED_COG'!H121,0)</f>
        <v>0</v>
      </c>
      <c r="I121" s="16">
        <f t="shared" si="13"/>
        <v>0</v>
      </c>
    </row>
    <row r="122" spans="2:9" ht="13.5">
      <c r="B122" s="13" t="s">
        <v>48</v>
      </c>
      <c r="C122" s="11"/>
      <c r="D122" s="15">
        <f>ROUND('F6a_EAEPED_COG'!D122,0)</f>
        <v>0</v>
      </c>
      <c r="E122" s="16">
        <f>ROUND('F6a_EAEPED_COG'!E122,0)</f>
        <v>0</v>
      </c>
      <c r="F122" s="16">
        <f t="shared" si="16"/>
        <v>0</v>
      </c>
      <c r="G122" s="16">
        <f>ROUND('F6a_EAEPED_COG'!G122,0)</f>
        <v>0</v>
      </c>
      <c r="H122" s="16">
        <f>ROUND('F6a_EAEPED_COG'!H122,0)</f>
        <v>0</v>
      </c>
      <c r="I122" s="16">
        <f t="shared" si="13"/>
        <v>0</v>
      </c>
    </row>
    <row r="123" spans="2:9" ht="13.5">
      <c r="B123" s="13" t="s">
        <v>49</v>
      </c>
      <c r="C123" s="11"/>
      <c r="D123" s="15">
        <f>ROUND('F6a_EAEPED_COG'!D123,0)</f>
        <v>0</v>
      </c>
      <c r="E123" s="16">
        <f>ROUND('F6a_EAEPED_COG'!E123,0)</f>
        <v>0</v>
      </c>
      <c r="F123" s="16">
        <f t="shared" si="16"/>
        <v>0</v>
      </c>
      <c r="G123" s="16">
        <f>ROUND('F6a_EAEPED_COG'!G123,0)</f>
        <v>0</v>
      </c>
      <c r="H123" s="16">
        <f>ROUND('F6a_EAEPED_COG'!H123,0)</f>
        <v>0</v>
      </c>
      <c r="I123" s="16">
        <f t="shared" si="13"/>
        <v>0</v>
      </c>
    </row>
    <row r="124" spans="2:9" ht="13.5">
      <c r="B124" s="3" t="s">
        <v>50</v>
      </c>
      <c r="C124" s="9"/>
      <c r="D124" s="15">
        <f>SUM(D125:D133)</f>
        <v>0</v>
      </c>
      <c r="E124" s="15">
        <f>SUM(E125:E133)</f>
        <v>4847538</v>
      </c>
      <c r="F124" s="15">
        <f>SUM(F125:F133)</f>
        <v>4847538</v>
      </c>
      <c r="G124" s="15">
        <f>SUM(G125:G133)</f>
        <v>4713857</v>
      </c>
      <c r="H124" s="15">
        <f>SUM(H125:H133)</f>
        <v>3063857</v>
      </c>
      <c r="I124" s="16">
        <f t="shared" si="13"/>
        <v>133681</v>
      </c>
    </row>
    <row r="125" spans="2:9" ht="13.5">
      <c r="B125" s="13" t="s">
        <v>51</v>
      </c>
      <c r="C125" s="11"/>
      <c r="D125" s="15">
        <f>ROUND('F6a_EAEPED_COG'!D125,0)</f>
        <v>0</v>
      </c>
      <c r="E125" s="16">
        <f>ROUND('F6a_EAEPED_COG'!E125,0)</f>
        <v>348381</v>
      </c>
      <c r="F125" s="16">
        <f>D125+E125</f>
        <v>348381</v>
      </c>
      <c r="G125" s="16">
        <f>ROUND('F6a_EAEPED_COG'!G125,0)</f>
        <v>348370</v>
      </c>
      <c r="H125" s="16">
        <f>ROUND('F6a_EAEPED_COG'!H125,0)</f>
        <v>348370</v>
      </c>
      <c r="I125" s="16">
        <f t="shared" si="13"/>
        <v>11</v>
      </c>
    </row>
    <row r="126" spans="2:9" ht="13.5">
      <c r="B126" s="13" t="s">
        <v>52</v>
      </c>
      <c r="C126" s="11"/>
      <c r="D126" s="15">
        <f>ROUND('F6a_EAEPED_COG'!D126,0)</f>
        <v>0</v>
      </c>
      <c r="E126" s="16">
        <f>ROUND('F6a_EAEPED_COG'!E126,0)</f>
        <v>712809</v>
      </c>
      <c r="F126" s="16">
        <f aca="true" t="shared" si="17" ref="F126:F133">D126+E126</f>
        <v>712809</v>
      </c>
      <c r="G126" s="16">
        <f>ROUND('F6a_EAEPED_COG'!G126,0)</f>
        <v>712801</v>
      </c>
      <c r="H126" s="16">
        <f>ROUND('F6a_EAEPED_COG'!H126,0)</f>
        <v>712801</v>
      </c>
      <c r="I126" s="16">
        <f t="shared" si="13"/>
        <v>8</v>
      </c>
    </row>
    <row r="127" spans="2:9" ht="13.5">
      <c r="B127" s="13" t="s">
        <v>53</v>
      </c>
      <c r="C127" s="11"/>
      <c r="D127" s="15">
        <f>ROUND('F6a_EAEPED_COG'!D127,0)</f>
        <v>0</v>
      </c>
      <c r="E127" s="16">
        <f>ROUND('F6a_EAEPED_COG'!E127,0)</f>
        <v>0</v>
      </c>
      <c r="F127" s="16">
        <f t="shared" si="17"/>
        <v>0</v>
      </c>
      <c r="G127" s="16">
        <f>ROUND('F6a_EAEPED_COG'!G127,0)</f>
        <v>0</v>
      </c>
      <c r="H127" s="16">
        <f>ROUND('F6a_EAEPED_COG'!H127,0)</f>
        <v>0</v>
      </c>
      <c r="I127" s="16">
        <f t="shared" si="13"/>
        <v>0</v>
      </c>
    </row>
    <row r="128" spans="2:9" ht="13.5">
      <c r="B128" s="13" t="s">
        <v>54</v>
      </c>
      <c r="C128" s="11"/>
      <c r="D128" s="15">
        <f>ROUND('F6a_EAEPED_COG'!D128,0)</f>
        <v>0</v>
      </c>
      <c r="E128" s="16">
        <f>ROUND('F6a_EAEPED_COG'!E128,0)</f>
        <v>3774848</v>
      </c>
      <c r="F128" s="16">
        <f t="shared" si="17"/>
        <v>3774848</v>
      </c>
      <c r="G128" s="16">
        <f>ROUND('F6a_EAEPED_COG'!G128,0)</f>
        <v>3641186</v>
      </c>
      <c r="H128" s="16">
        <f>ROUND('F6a_EAEPED_COG'!H128,0)</f>
        <v>1991186</v>
      </c>
      <c r="I128" s="16">
        <f t="shared" si="13"/>
        <v>133662</v>
      </c>
    </row>
    <row r="129" spans="2:9" ht="13.5">
      <c r="B129" s="13" t="s">
        <v>55</v>
      </c>
      <c r="C129" s="11"/>
      <c r="D129" s="15">
        <f>ROUND('F6a_EAEPED_COG'!D129,0)</f>
        <v>0</v>
      </c>
      <c r="E129" s="16">
        <f>ROUND('F6a_EAEPED_COG'!E129,0)</f>
        <v>0</v>
      </c>
      <c r="F129" s="16">
        <f t="shared" si="17"/>
        <v>0</v>
      </c>
      <c r="G129" s="16">
        <f>ROUND('F6a_EAEPED_COG'!G129,0)</f>
        <v>0</v>
      </c>
      <c r="H129" s="16">
        <f>ROUND('F6a_EAEPED_COG'!H129,0)</f>
        <v>0</v>
      </c>
      <c r="I129" s="16">
        <f t="shared" si="13"/>
        <v>0</v>
      </c>
    </row>
    <row r="130" spans="2:9" ht="13.5">
      <c r="B130" s="13" t="s">
        <v>56</v>
      </c>
      <c r="C130" s="11"/>
      <c r="D130" s="15">
        <f>ROUND('F6a_EAEPED_COG'!D130,0)</f>
        <v>0</v>
      </c>
      <c r="E130" s="16">
        <f>ROUND('F6a_EAEPED_COG'!E130,0)</f>
        <v>11500</v>
      </c>
      <c r="F130" s="16">
        <f t="shared" si="17"/>
        <v>11500</v>
      </c>
      <c r="G130" s="16">
        <f>ROUND('F6a_EAEPED_COG'!G130,0)</f>
        <v>11500</v>
      </c>
      <c r="H130" s="16">
        <f>ROUND('F6a_EAEPED_COG'!H130,0)</f>
        <v>11500</v>
      </c>
      <c r="I130" s="16">
        <f t="shared" si="13"/>
        <v>0</v>
      </c>
    </row>
    <row r="131" spans="2:9" ht="13.5">
      <c r="B131" s="13" t="s">
        <v>57</v>
      </c>
      <c r="C131" s="11"/>
      <c r="D131" s="15">
        <f>ROUND('F6a_EAEPED_COG'!D131,0)</f>
        <v>0</v>
      </c>
      <c r="E131" s="16">
        <f>ROUND('F6a_EAEPED_COG'!E131,0)</f>
        <v>0</v>
      </c>
      <c r="F131" s="16">
        <f t="shared" si="17"/>
        <v>0</v>
      </c>
      <c r="G131" s="16">
        <f>ROUND('F6a_EAEPED_COG'!G131,0)</f>
        <v>0</v>
      </c>
      <c r="H131" s="16">
        <f>ROUND('F6a_EAEPED_COG'!H131,0)</f>
        <v>0</v>
      </c>
      <c r="I131" s="16">
        <f t="shared" si="13"/>
        <v>0</v>
      </c>
    </row>
    <row r="132" spans="2:9" ht="13.5">
      <c r="B132" s="13" t="s">
        <v>58</v>
      </c>
      <c r="C132" s="11"/>
      <c r="D132" s="15">
        <f>ROUND('F6a_EAEPED_COG'!D132,0)</f>
        <v>0</v>
      </c>
      <c r="E132" s="16">
        <f>ROUND('F6a_EAEPED_COG'!E132,0)</f>
        <v>0</v>
      </c>
      <c r="F132" s="16">
        <f t="shared" si="17"/>
        <v>0</v>
      </c>
      <c r="G132" s="16">
        <f>ROUND('F6a_EAEPED_COG'!G132,0)</f>
        <v>0</v>
      </c>
      <c r="H132" s="16">
        <f>ROUND('F6a_EAEPED_COG'!H132,0)</f>
        <v>0</v>
      </c>
      <c r="I132" s="16">
        <f t="shared" si="13"/>
        <v>0</v>
      </c>
    </row>
    <row r="133" spans="2:9" ht="13.5">
      <c r="B133" s="13" t="s">
        <v>59</v>
      </c>
      <c r="C133" s="11"/>
      <c r="D133" s="15">
        <f>ROUND('F6a_EAEPED_COG'!D133,0)</f>
        <v>0</v>
      </c>
      <c r="E133" s="16">
        <f>ROUND('F6a_EAEPED_COG'!E133,0)</f>
        <v>0</v>
      </c>
      <c r="F133" s="16">
        <f t="shared" si="17"/>
        <v>0</v>
      </c>
      <c r="G133" s="16">
        <f>ROUND('F6a_EAEPED_COG'!G133,0)</f>
        <v>0</v>
      </c>
      <c r="H133" s="16">
        <f>ROUND('F6a_EAEPED_COG'!H133,0)</f>
        <v>0</v>
      </c>
      <c r="I133" s="16">
        <f t="shared" si="13"/>
        <v>0</v>
      </c>
    </row>
    <row r="134" spans="2:9" ht="13.5">
      <c r="B134" s="3" t="s">
        <v>60</v>
      </c>
      <c r="C134" s="9"/>
      <c r="D134" s="15">
        <f>SUM(D135:D137)</f>
        <v>211375369</v>
      </c>
      <c r="E134" s="15">
        <f>SUM(E135:E137)</f>
        <v>-75112056</v>
      </c>
      <c r="F134" s="15">
        <f>SUM(F135:F137)</f>
        <v>136263313</v>
      </c>
      <c r="G134" s="15">
        <f>SUM(G135:G137)</f>
        <v>14801627</v>
      </c>
      <c r="H134" s="15">
        <f>SUM(H135:H137)</f>
        <v>14218111</v>
      </c>
      <c r="I134" s="16">
        <f t="shared" si="13"/>
        <v>121461686</v>
      </c>
    </row>
    <row r="135" spans="2:9" ht="13.5">
      <c r="B135" s="13" t="s">
        <v>61</v>
      </c>
      <c r="C135" s="11"/>
      <c r="D135" s="15">
        <f>ROUND('F6a_EAEPED_COG'!D135,0)</f>
        <v>200912282</v>
      </c>
      <c r="E135" s="16">
        <f>ROUND('F6a_EAEPED_COG'!E135,0)</f>
        <v>-69148969</v>
      </c>
      <c r="F135" s="16">
        <f>D135+E135</f>
        <v>131763313</v>
      </c>
      <c r="G135" s="16">
        <f>ROUND('F6a_EAEPED_COG'!G135,0)</f>
        <v>14209182</v>
      </c>
      <c r="H135" s="16">
        <f>ROUND('F6a_EAEPED_COG'!H135,0)</f>
        <v>13768270</v>
      </c>
      <c r="I135" s="16">
        <f t="shared" si="13"/>
        <v>117554131</v>
      </c>
    </row>
    <row r="136" spans="2:9" ht="13.5">
      <c r="B136" s="13" t="s">
        <v>62</v>
      </c>
      <c r="C136" s="11"/>
      <c r="D136" s="15">
        <f>ROUND('F6a_EAEPED_COG'!D136,0)</f>
        <v>10463087</v>
      </c>
      <c r="E136" s="16">
        <f>ROUND('F6a_EAEPED_COG'!E136,0)</f>
        <v>-5963087</v>
      </c>
      <c r="F136" s="16">
        <f>D136+E136</f>
        <v>4500000</v>
      </c>
      <c r="G136" s="16">
        <f>ROUND('F6a_EAEPED_COG'!G136,0)</f>
        <v>592445</v>
      </c>
      <c r="H136" s="16">
        <f>ROUND('F6a_EAEPED_COG'!H136,0)</f>
        <v>449841</v>
      </c>
      <c r="I136" s="16">
        <f t="shared" si="13"/>
        <v>3907555</v>
      </c>
    </row>
    <row r="137" spans="2:9" ht="13.5">
      <c r="B137" s="13" t="s">
        <v>63</v>
      </c>
      <c r="C137" s="11"/>
      <c r="D137" s="15">
        <f>ROUND('F6a_EAEPED_COG'!D137,0)</f>
        <v>0</v>
      </c>
      <c r="E137" s="16">
        <f>ROUND('F6a_EAEPED_COG'!E137,0)</f>
        <v>0</v>
      </c>
      <c r="F137" s="16">
        <f>D137+E137</f>
        <v>0</v>
      </c>
      <c r="G137" s="16">
        <f>ROUND('F6a_EAEPED_COG'!G137,0)</f>
        <v>0</v>
      </c>
      <c r="H137" s="16">
        <f>ROUND('F6a_EAEPED_COG'!H137,0)</f>
        <v>0</v>
      </c>
      <c r="I137" s="16">
        <f t="shared" si="13"/>
        <v>0</v>
      </c>
    </row>
    <row r="138" spans="2:9" ht="13.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3.5">
      <c r="B139" s="13" t="s">
        <v>65</v>
      </c>
      <c r="C139" s="11"/>
      <c r="D139" s="15">
        <f>ROUND('F6a_EAEPED_COG'!D139,0)</f>
        <v>0</v>
      </c>
      <c r="E139" s="16">
        <f>ROUND('F6a_EAEPED_COG'!E139,0)</f>
        <v>0</v>
      </c>
      <c r="F139" s="16">
        <f>D139+E139</f>
        <v>0</v>
      </c>
      <c r="G139" s="16">
        <f>ROUND('F6a_EAEPED_COG'!G139,0)</f>
        <v>0</v>
      </c>
      <c r="H139" s="16">
        <f>ROUND('F6a_EAEPED_COG'!H139,0)</f>
        <v>0</v>
      </c>
      <c r="I139" s="16">
        <f t="shared" si="13"/>
        <v>0</v>
      </c>
    </row>
    <row r="140" spans="2:9" ht="13.5">
      <c r="B140" s="13" t="s">
        <v>66</v>
      </c>
      <c r="C140" s="11"/>
      <c r="D140" s="15">
        <f>ROUND('F6a_EAEPED_COG'!D140,0)</f>
        <v>0</v>
      </c>
      <c r="E140" s="16">
        <f>ROUND('F6a_EAEPED_COG'!E140,0)</f>
        <v>0</v>
      </c>
      <c r="F140" s="16">
        <f aca="true" t="shared" si="18" ref="F140:F146">D140+E140</f>
        <v>0</v>
      </c>
      <c r="G140" s="16">
        <f>ROUND('F6a_EAEPED_COG'!G140,0)</f>
        <v>0</v>
      </c>
      <c r="H140" s="16">
        <f>ROUND('F6a_EAEPED_COG'!H140,0)</f>
        <v>0</v>
      </c>
      <c r="I140" s="16">
        <f t="shared" si="13"/>
        <v>0</v>
      </c>
    </row>
    <row r="141" spans="2:9" ht="13.5">
      <c r="B141" s="13" t="s">
        <v>67</v>
      </c>
      <c r="C141" s="11"/>
      <c r="D141" s="15">
        <f>ROUND('F6a_EAEPED_COG'!D141,0)</f>
        <v>0</v>
      </c>
      <c r="E141" s="16">
        <f>ROUND('F6a_EAEPED_COG'!E141,0)</f>
        <v>0</v>
      </c>
      <c r="F141" s="16">
        <f t="shared" si="18"/>
        <v>0</v>
      </c>
      <c r="G141" s="16">
        <f>ROUND('F6a_EAEPED_COG'!G141,0)</f>
        <v>0</v>
      </c>
      <c r="H141" s="16">
        <f>ROUND('F6a_EAEPED_COG'!H141,0)</f>
        <v>0</v>
      </c>
      <c r="I141" s="16">
        <f t="shared" si="13"/>
        <v>0</v>
      </c>
    </row>
    <row r="142" spans="2:9" ht="13.5">
      <c r="B142" s="13" t="s">
        <v>68</v>
      </c>
      <c r="C142" s="11"/>
      <c r="D142" s="15">
        <f>ROUND('F6a_EAEPED_COG'!D142,0)</f>
        <v>0</v>
      </c>
      <c r="E142" s="16">
        <f>ROUND('F6a_EAEPED_COG'!E142,0)</f>
        <v>0</v>
      </c>
      <c r="F142" s="16">
        <f t="shared" si="18"/>
        <v>0</v>
      </c>
      <c r="G142" s="16">
        <f>ROUND('F6a_EAEPED_COG'!G142,0)</f>
        <v>0</v>
      </c>
      <c r="H142" s="16">
        <f>ROUND('F6a_EAEPED_COG'!H142,0)</f>
        <v>0</v>
      </c>
      <c r="I142" s="16">
        <f t="shared" si="13"/>
        <v>0</v>
      </c>
    </row>
    <row r="143" spans="2:9" ht="13.5">
      <c r="B143" s="13" t="s">
        <v>69</v>
      </c>
      <c r="C143" s="11"/>
      <c r="D143" s="15">
        <f>ROUND('F6a_EAEPED_COG'!D143,0)</f>
        <v>0</v>
      </c>
      <c r="E143" s="16">
        <f>ROUND('F6a_EAEPED_COG'!E143,0)</f>
        <v>0</v>
      </c>
      <c r="F143" s="16">
        <f t="shared" si="18"/>
        <v>0</v>
      </c>
      <c r="G143" s="16">
        <f>ROUND('F6a_EAEPED_COG'!G143,0)</f>
        <v>0</v>
      </c>
      <c r="H143" s="16">
        <f>ROUND('F6a_EAEPED_COG'!H143,0)</f>
        <v>0</v>
      </c>
      <c r="I143" s="16">
        <f t="shared" si="13"/>
        <v>0</v>
      </c>
    </row>
    <row r="144" spans="2:9" ht="13.5">
      <c r="B144" s="13" t="s">
        <v>70</v>
      </c>
      <c r="C144" s="11"/>
      <c r="D144" s="15">
        <f>ROUND('F6a_EAEPED_COG'!D144,0)</f>
        <v>0</v>
      </c>
      <c r="E144" s="16">
        <f>ROUND('F6a_EAEPED_COG'!E144,0)</f>
        <v>0</v>
      </c>
      <c r="F144" s="16">
        <f t="shared" si="18"/>
        <v>0</v>
      </c>
      <c r="G144" s="16">
        <f>ROUND('F6a_EAEPED_COG'!G144,0)</f>
        <v>0</v>
      </c>
      <c r="H144" s="16">
        <f>ROUND('F6a_EAEPED_COG'!H144,0)</f>
        <v>0</v>
      </c>
      <c r="I144" s="16">
        <f t="shared" si="13"/>
        <v>0</v>
      </c>
    </row>
    <row r="145" spans="2:9" ht="13.5">
      <c r="B145" s="13" t="s">
        <v>71</v>
      </c>
      <c r="C145" s="11"/>
      <c r="D145" s="15">
        <f>ROUND('F6a_EAEPED_COG'!D145,0)</f>
        <v>0</v>
      </c>
      <c r="E145" s="16">
        <f>ROUND('F6a_EAEPED_COG'!E145,0)</f>
        <v>0</v>
      </c>
      <c r="F145" s="16">
        <f t="shared" si="18"/>
        <v>0</v>
      </c>
      <c r="G145" s="16">
        <f>ROUND('F6a_EAEPED_COG'!G145,0)</f>
        <v>0</v>
      </c>
      <c r="H145" s="16">
        <f>ROUND('F6a_EAEPED_COG'!H145,0)</f>
        <v>0</v>
      </c>
      <c r="I145" s="16">
        <f t="shared" si="13"/>
        <v>0</v>
      </c>
    </row>
    <row r="146" spans="2:9" ht="13.5">
      <c r="B146" s="13" t="s">
        <v>72</v>
      </c>
      <c r="C146" s="11"/>
      <c r="D146" s="15">
        <f>ROUND('F6a_EAEPED_COG'!D146,0)</f>
        <v>0</v>
      </c>
      <c r="E146" s="16">
        <f>ROUND('F6a_EAEPED_COG'!E146,0)</f>
        <v>0</v>
      </c>
      <c r="F146" s="16">
        <f t="shared" si="18"/>
        <v>0</v>
      </c>
      <c r="G146" s="16">
        <f>ROUND('F6a_EAEPED_COG'!G146,0)</f>
        <v>0</v>
      </c>
      <c r="H146" s="16">
        <f>ROUND('F6a_EAEPED_COG'!H146,0)</f>
        <v>0</v>
      </c>
      <c r="I146" s="16">
        <f t="shared" si="13"/>
        <v>0</v>
      </c>
    </row>
    <row r="147" spans="2:9" ht="13.5">
      <c r="B147" s="3" t="s">
        <v>73</v>
      </c>
      <c r="C147" s="9"/>
      <c r="D147" s="15">
        <f>SUM(D148:D150)</f>
        <v>6050781</v>
      </c>
      <c r="E147" s="15">
        <f>SUM(E148:E150)</f>
        <v>-5170781</v>
      </c>
      <c r="F147" s="15">
        <f>SUM(F148:F150)</f>
        <v>880000</v>
      </c>
      <c r="G147" s="15">
        <f>SUM(G148:G150)</f>
        <v>0</v>
      </c>
      <c r="H147" s="15">
        <f>SUM(H148:H150)</f>
        <v>0</v>
      </c>
      <c r="I147" s="16">
        <f t="shared" si="13"/>
        <v>880000</v>
      </c>
    </row>
    <row r="148" spans="2:9" ht="13.5">
      <c r="B148" s="13" t="s">
        <v>74</v>
      </c>
      <c r="C148" s="11"/>
      <c r="D148" s="15">
        <f>ROUND('F6a_EAEPED_COG'!D148,0)</f>
        <v>0</v>
      </c>
      <c r="E148" s="16">
        <f>ROUND('F6a_EAEPED_COG'!E148,0)</f>
        <v>0</v>
      </c>
      <c r="F148" s="16">
        <f>D148+E148</f>
        <v>0</v>
      </c>
      <c r="G148" s="16">
        <f>ROUND('F6a_EAEPED_COG'!G148,0)</f>
        <v>0</v>
      </c>
      <c r="H148" s="16">
        <f>ROUND('F6a_EAEPED_COG'!H148,0)</f>
        <v>0</v>
      </c>
      <c r="I148" s="16">
        <f t="shared" si="13"/>
        <v>0</v>
      </c>
    </row>
    <row r="149" spans="2:9" ht="13.5">
      <c r="B149" s="13" t="s">
        <v>75</v>
      </c>
      <c r="C149" s="11"/>
      <c r="D149" s="15">
        <f>ROUND('F6a_EAEPED_COG'!D149,0)</f>
        <v>0</v>
      </c>
      <c r="E149" s="16">
        <f>ROUND('F6a_EAEPED_COG'!E149,0)</f>
        <v>0</v>
      </c>
      <c r="F149" s="16">
        <f>D149+E149</f>
        <v>0</v>
      </c>
      <c r="G149" s="16">
        <f>ROUND('F6a_EAEPED_COG'!G149,0)</f>
        <v>0</v>
      </c>
      <c r="H149" s="16">
        <f>ROUND('F6a_EAEPED_COG'!H149,0)</f>
        <v>0</v>
      </c>
      <c r="I149" s="16">
        <f t="shared" si="13"/>
        <v>0</v>
      </c>
    </row>
    <row r="150" spans="2:9" ht="13.5">
      <c r="B150" s="13" t="s">
        <v>76</v>
      </c>
      <c r="C150" s="11"/>
      <c r="D150" s="15">
        <f>ROUND('F6a_EAEPED_COG'!D150,0)</f>
        <v>6050781</v>
      </c>
      <c r="E150" s="16">
        <f>ROUND('F6a_EAEPED_COG'!E150,0)</f>
        <v>-5170781</v>
      </c>
      <c r="F150" s="16">
        <f>D150+E150</f>
        <v>880000</v>
      </c>
      <c r="G150" s="16">
        <f>ROUND('F6a_EAEPED_COG'!G150,0)</f>
        <v>0</v>
      </c>
      <c r="H150" s="16">
        <f>ROUND('F6a_EAEPED_COG'!H150,0)</f>
        <v>0</v>
      </c>
      <c r="I150" s="16">
        <f aca="true" t="shared" si="19" ref="I150:I158">F150-G150</f>
        <v>880000</v>
      </c>
    </row>
    <row r="151" spans="2:9" ht="13.5">
      <c r="B151" s="3" t="s">
        <v>77</v>
      </c>
      <c r="C151" s="9"/>
      <c r="D151" s="15">
        <f>SUM(D152:D158)</f>
        <v>31743000</v>
      </c>
      <c r="E151" s="15">
        <f>SUM(E152:E158)</f>
        <v>46511354</v>
      </c>
      <c r="F151" s="15">
        <f>SUM(F152:F158)</f>
        <v>78254354</v>
      </c>
      <c r="G151" s="15">
        <f>SUM(G152:G158)</f>
        <v>76253626</v>
      </c>
      <c r="H151" s="15">
        <f>SUM(H152:H158)</f>
        <v>76253626</v>
      </c>
      <c r="I151" s="16">
        <f t="shared" si="19"/>
        <v>2000728</v>
      </c>
    </row>
    <row r="152" spans="2:9" ht="13.5">
      <c r="B152" s="13" t="s">
        <v>78</v>
      </c>
      <c r="C152" s="11"/>
      <c r="D152" s="15">
        <f>ROUND('F6a_EAEPED_COG'!D152,0)</f>
        <v>31743000</v>
      </c>
      <c r="E152" s="16">
        <f>ROUND('F6a_EAEPED_COG'!E152,0)</f>
        <v>1254951</v>
      </c>
      <c r="F152" s="16">
        <f>D152+E152</f>
        <v>32997951</v>
      </c>
      <c r="G152" s="16">
        <f>ROUND('F6a_EAEPED_COG'!G152,0)</f>
        <v>31170408</v>
      </c>
      <c r="H152" s="16">
        <f>ROUND('F6a_EAEPED_COG'!H152,0)</f>
        <v>31170408</v>
      </c>
      <c r="I152" s="16">
        <f t="shared" si="19"/>
        <v>1827543</v>
      </c>
    </row>
    <row r="153" spans="2:9" ht="13.5">
      <c r="B153" s="13" t="s">
        <v>79</v>
      </c>
      <c r="C153" s="11"/>
      <c r="D153" s="15">
        <f>ROUND('F6a_EAEPED_COG'!D153,0)</f>
        <v>0</v>
      </c>
      <c r="E153" s="16">
        <f>ROUND('F6a_EAEPED_COG'!E153,0)</f>
        <v>342449</v>
      </c>
      <c r="F153" s="16">
        <f aca="true" t="shared" si="20" ref="F153:F158">D153+E153</f>
        <v>342449</v>
      </c>
      <c r="G153" s="16">
        <f>ROUND('F6a_EAEPED_COG'!G153,0)</f>
        <v>244114</v>
      </c>
      <c r="H153" s="16">
        <f>ROUND('F6a_EAEPED_COG'!H153,0)</f>
        <v>244114</v>
      </c>
      <c r="I153" s="16">
        <f t="shared" si="19"/>
        <v>98335</v>
      </c>
    </row>
    <row r="154" spans="2:9" ht="13.5">
      <c r="B154" s="13" t="s">
        <v>80</v>
      </c>
      <c r="C154" s="11"/>
      <c r="D154" s="15">
        <f>ROUND('F6a_EAEPED_COG'!D154,0)</f>
        <v>0</v>
      </c>
      <c r="E154" s="16">
        <f>ROUND('F6a_EAEPED_COG'!E154,0)</f>
        <v>0</v>
      </c>
      <c r="F154" s="16">
        <f t="shared" si="20"/>
        <v>0</v>
      </c>
      <c r="G154" s="16">
        <f>ROUND('F6a_EAEPED_COG'!G154,0)</f>
        <v>0</v>
      </c>
      <c r="H154" s="16">
        <f>ROUND('F6a_EAEPED_COG'!H154,0)</f>
        <v>0</v>
      </c>
      <c r="I154" s="16">
        <f t="shared" si="19"/>
        <v>0</v>
      </c>
    </row>
    <row r="155" spans="2:9" ht="13.5">
      <c r="B155" s="13" t="s">
        <v>81</v>
      </c>
      <c r="C155" s="11"/>
      <c r="D155" s="15">
        <f>ROUND('F6a_EAEPED_COG'!D155,0)</f>
        <v>0</v>
      </c>
      <c r="E155" s="16">
        <f>ROUND('F6a_EAEPED_COG'!E155,0)</f>
        <v>0</v>
      </c>
      <c r="F155" s="16">
        <f t="shared" si="20"/>
        <v>0</v>
      </c>
      <c r="G155" s="16">
        <f>ROUND('F6a_EAEPED_COG'!G155,0)</f>
        <v>0</v>
      </c>
      <c r="H155" s="16">
        <f>ROUND('F6a_EAEPED_COG'!H155,0)</f>
        <v>0</v>
      </c>
      <c r="I155" s="16">
        <f t="shared" si="19"/>
        <v>0</v>
      </c>
    </row>
    <row r="156" spans="2:9" ht="13.5">
      <c r="B156" s="13" t="s">
        <v>82</v>
      </c>
      <c r="C156" s="11"/>
      <c r="D156" s="15">
        <f>ROUND('F6a_EAEPED_COG'!D156,0)</f>
        <v>0</v>
      </c>
      <c r="E156" s="16">
        <f>ROUND('F6a_EAEPED_COG'!E156,0)</f>
        <v>0</v>
      </c>
      <c r="F156" s="16">
        <f t="shared" si="20"/>
        <v>0</v>
      </c>
      <c r="G156" s="16">
        <f>ROUND('F6a_EAEPED_COG'!G156,0)</f>
        <v>0</v>
      </c>
      <c r="H156" s="16">
        <f>ROUND('F6a_EAEPED_COG'!H156,0)</f>
        <v>0</v>
      </c>
      <c r="I156" s="16">
        <f t="shared" si="19"/>
        <v>0</v>
      </c>
    </row>
    <row r="157" spans="2:9" ht="13.5">
      <c r="B157" s="13" t="s">
        <v>83</v>
      </c>
      <c r="C157" s="11"/>
      <c r="D157" s="15">
        <f>ROUND('F6a_EAEPED_COG'!D157,0)</f>
        <v>0</v>
      </c>
      <c r="E157" s="16">
        <f>ROUND('F6a_EAEPED_COG'!E157,0)</f>
        <v>0</v>
      </c>
      <c r="F157" s="16">
        <f t="shared" si="20"/>
        <v>0</v>
      </c>
      <c r="G157" s="16">
        <f>ROUND('F6a_EAEPED_COG'!G157,0)</f>
        <v>0</v>
      </c>
      <c r="H157" s="16">
        <f>ROUND('F6a_EAEPED_COG'!H157,0)</f>
        <v>0</v>
      </c>
      <c r="I157" s="16">
        <f t="shared" si="19"/>
        <v>0</v>
      </c>
    </row>
    <row r="158" spans="2:9" ht="13.5">
      <c r="B158" s="13" t="s">
        <v>84</v>
      </c>
      <c r="C158" s="11"/>
      <c r="D158" s="15">
        <f>ROUND('F6a_EAEPED_COG'!D158,0)</f>
        <v>0</v>
      </c>
      <c r="E158" s="16">
        <f>ROUND('F6a_EAEPED_COG'!E158,0)</f>
        <v>44913954</v>
      </c>
      <c r="F158" s="16">
        <f t="shared" si="20"/>
        <v>44913954</v>
      </c>
      <c r="G158" s="16">
        <f>ROUND('F6a_EAEPED_COG'!G158,0)</f>
        <v>44839104</v>
      </c>
      <c r="H158" s="16">
        <f>ROUND('F6a_EAEPED_COG'!H158,0)</f>
        <v>44839104</v>
      </c>
      <c r="I158" s="16">
        <f t="shared" si="19"/>
        <v>74850</v>
      </c>
    </row>
    <row r="159" spans="2:9" ht="13.5">
      <c r="B159" s="3"/>
      <c r="C159" s="9"/>
      <c r="D159" s="15"/>
      <c r="E159" s="16"/>
      <c r="F159" s="16"/>
      <c r="G159" s="16"/>
      <c r="H159" s="16"/>
      <c r="I159" s="16"/>
    </row>
    <row r="160" spans="2:9" ht="13.5">
      <c r="B160" s="4" t="s">
        <v>86</v>
      </c>
      <c r="C160" s="10"/>
      <c r="D160" s="14">
        <f aca="true" t="shared" si="21" ref="D160:I160">D10+D85</f>
        <v>1533171551</v>
      </c>
      <c r="E160" s="14">
        <f t="shared" si="21"/>
        <v>317804706</v>
      </c>
      <c r="F160" s="14">
        <f t="shared" si="21"/>
        <v>1850976257</v>
      </c>
      <c r="G160" s="14">
        <f t="shared" si="21"/>
        <v>1134565940</v>
      </c>
      <c r="H160" s="14">
        <f t="shared" si="21"/>
        <v>1051318764</v>
      </c>
      <c r="I160" s="14">
        <f t="shared" si="21"/>
        <v>716410317</v>
      </c>
    </row>
    <row r="161" spans="2:9" ht="14.2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autoFilter ref="B1:B161"/>
  <mergeCells count="12">
    <mergeCell ref="B2:I2"/>
    <mergeCell ref="B3:I3"/>
    <mergeCell ref="B4:I4"/>
    <mergeCell ref="B5:I5"/>
    <mergeCell ref="B6:I6"/>
    <mergeCell ref="B7:C9"/>
    <mergeCell ref="D7:H8"/>
    <mergeCell ref="I7:I9"/>
    <mergeCell ref="B39:C39"/>
    <mergeCell ref="B49:C49"/>
    <mergeCell ref="B63:C63"/>
    <mergeCell ref="B114:C114"/>
  </mergeCells>
  <printOptions/>
  <pageMargins left="0.7086614173228347" right="0.7086614173228347" top="0.35433070866141736" bottom="0.15748031496062992" header="0.31496062992125984" footer="0.31496062992125984"/>
  <pageSetup fitToHeight="0" fitToWidth="1" horizontalDpi="600" verticalDpi="600" orientation="portrait" scale="55" r:id="rId1"/>
  <rowBreaks count="1" manualBreakCount="1"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PageLayoutView="0" workbookViewId="0" topLeftCell="A1">
      <pane ySplit="9" topLeftCell="A40" activePane="bottomLeft" state="frozen"/>
      <selection pane="topLeft" activeCell="A1" sqref="A1"/>
      <selection pane="bottomLeft" activeCell="H50" sqref="H50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4.25" thickBot="1"/>
    <row r="2" spans="2:9" ht="13.5">
      <c r="B2" s="27" t="s">
        <v>87</v>
      </c>
      <c r="C2" s="28"/>
      <c r="D2" s="28"/>
      <c r="E2" s="28"/>
      <c r="F2" s="28"/>
      <c r="G2" s="28"/>
      <c r="H2" s="28"/>
      <c r="I2" s="38"/>
    </row>
    <row r="3" spans="2:9" ht="13.5">
      <c r="B3" s="39" t="s">
        <v>0</v>
      </c>
      <c r="C3" s="40"/>
      <c r="D3" s="40"/>
      <c r="E3" s="40"/>
      <c r="F3" s="40"/>
      <c r="G3" s="40"/>
      <c r="H3" s="40"/>
      <c r="I3" s="41"/>
    </row>
    <row r="4" spans="2:9" ht="13.5">
      <c r="B4" s="39" t="s">
        <v>1</v>
      </c>
      <c r="C4" s="40"/>
      <c r="D4" s="40"/>
      <c r="E4" s="40"/>
      <c r="F4" s="40"/>
      <c r="G4" s="40"/>
      <c r="H4" s="40"/>
      <c r="I4" s="41"/>
    </row>
    <row r="5" spans="2:9" ht="13.5">
      <c r="B5" s="39" t="s">
        <v>88</v>
      </c>
      <c r="C5" s="40"/>
      <c r="D5" s="40"/>
      <c r="E5" s="40"/>
      <c r="F5" s="40"/>
      <c r="G5" s="40"/>
      <c r="H5" s="40"/>
      <c r="I5" s="41"/>
    </row>
    <row r="6" spans="2:9" ht="14.25" thickBot="1">
      <c r="B6" s="30" t="s">
        <v>2</v>
      </c>
      <c r="C6" s="31"/>
      <c r="D6" s="31"/>
      <c r="E6" s="31"/>
      <c r="F6" s="31"/>
      <c r="G6" s="31"/>
      <c r="H6" s="31"/>
      <c r="I6" s="42"/>
    </row>
    <row r="7" spans="2:9" ht="15.75" customHeight="1">
      <c r="B7" s="27" t="s">
        <v>3</v>
      </c>
      <c r="C7" s="29"/>
      <c r="D7" s="27" t="s">
        <v>4</v>
      </c>
      <c r="E7" s="28"/>
      <c r="F7" s="28"/>
      <c r="G7" s="28"/>
      <c r="H7" s="29"/>
      <c r="I7" s="44" t="s">
        <v>5</v>
      </c>
    </row>
    <row r="8" spans="2:9" ht="15" customHeight="1" thickBot="1">
      <c r="B8" s="39"/>
      <c r="C8" s="43"/>
      <c r="D8" s="30"/>
      <c r="E8" s="31"/>
      <c r="F8" s="31"/>
      <c r="G8" s="31"/>
      <c r="H8" s="32"/>
      <c r="I8" s="45"/>
    </row>
    <row r="9" spans="2:9" ht="27.75" thickBot="1">
      <c r="B9" s="30"/>
      <c r="C9" s="32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6"/>
    </row>
    <row r="10" spans="2:9" ht="13.5">
      <c r="B10" s="7" t="s">
        <v>11</v>
      </c>
      <c r="C10" s="8"/>
      <c r="D10" s="14">
        <f aca="true" t="shared" si="0" ref="D10:I10">D11+D19+D29+D39+D49+D59+D72+D76+D63</f>
        <v>1107372210.6600003</v>
      </c>
      <c r="E10" s="14">
        <f t="shared" si="0"/>
        <v>281849868.2</v>
      </c>
      <c r="F10" s="14">
        <f t="shared" si="0"/>
        <v>1389222078.8600004</v>
      </c>
      <c r="G10" s="14">
        <f t="shared" si="0"/>
        <v>887270597.2599999</v>
      </c>
      <c r="H10" s="14">
        <f t="shared" si="0"/>
        <v>817746285.25</v>
      </c>
      <c r="I10" s="14">
        <f t="shared" si="0"/>
        <v>501951481.59999996</v>
      </c>
    </row>
    <row r="11" spans="2:9" ht="13.5">
      <c r="B11" s="3" t="s">
        <v>12</v>
      </c>
      <c r="C11" s="9"/>
      <c r="D11" s="15">
        <f aca="true" t="shared" si="1" ref="D11:I11">SUM(D12:D18)</f>
        <v>610395977.96</v>
      </c>
      <c r="E11" s="15">
        <f t="shared" si="1"/>
        <v>-8304556</v>
      </c>
      <c r="F11" s="15">
        <f t="shared" si="1"/>
        <v>602091421.96</v>
      </c>
      <c r="G11" s="15">
        <f t="shared" si="1"/>
        <v>402081717.2</v>
      </c>
      <c r="H11" s="15">
        <f t="shared" si="1"/>
        <v>362288359.68</v>
      </c>
      <c r="I11" s="15">
        <f t="shared" si="1"/>
        <v>200009704.75999996</v>
      </c>
    </row>
    <row r="12" spans="2:9" ht="13.5">
      <c r="B12" s="13" t="s">
        <v>13</v>
      </c>
      <c r="C12" s="11"/>
      <c r="D12" s="15">
        <v>149148223.2</v>
      </c>
      <c r="E12" s="16">
        <v>-10212931.23</v>
      </c>
      <c r="F12" s="16">
        <f>D12+E12</f>
        <v>138935291.97</v>
      </c>
      <c r="G12" s="16">
        <v>101671331.37</v>
      </c>
      <c r="H12" s="16">
        <v>101671331.37</v>
      </c>
      <c r="I12" s="16">
        <f>F12-G12</f>
        <v>37263960.599999994</v>
      </c>
    </row>
    <row r="13" spans="2:9" ht="13.5">
      <c r="B13" s="13" t="s">
        <v>14</v>
      </c>
      <c r="C13" s="11"/>
      <c r="D13" s="15">
        <v>205502391.7</v>
      </c>
      <c r="E13" s="16">
        <v>-7071108.18</v>
      </c>
      <c r="F13" s="16">
        <f aca="true" t="shared" si="2" ref="F13:F18">D13+E13</f>
        <v>198431283.51999998</v>
      </c>
      <c r="G13" s="16">
        <v>130414064.94</v>
      </c>
      <c r="H13" s="16">
        <v>117809834.23</v>
      </c>
      <c r="I13" s="16">
        <f aca="true" t="shared" si="3" ref="I13:I18">F13-G13</f>
        <v>68017218.57999998</v>
      </c>
    </row>
    <row r="14" spans="2:9" ht="13.5">
      <c r="B14" s="13" t="s">
        <v>15</v>
      </c>
      <c r="C14" s="11"/>
      <c r="D14" s="15">
        <v>123348900.98</v>
      </c>
      <c r="E14" s="16">
        <v>19588611.97</v>
      </c>
      <c r="F14" s="16">
        <f t="shared" si="2"/>
        <v>142937512.95</v>
      </c>
      <c r="G14" s="16">
        <v>103892181.39</v>
      </c>
      <c r="H14" s="16">
        <v>81476865.53</v>
      </c>
      <c r="I14" s="16">
        <f t="shared" si="3"/>
        <v>39045331.55999999</v>
      </c>
    </row>
    <row r="15" spans="2:9" ht="13.5">
      <c r="B15" s="13" t="s">
        <v>16</v>
      </c>
      <c r="C15" s="11"/>
      <c r="D15" s="15">
        <v>77101989.98</v>
      </c>
      <c r="E15" s="16">
        <v>1018127.65</v>
      </c>
      <c r="F15" s="16">
        <f t="shared" si="2"/>
        <v>78120117.63000001</v>
      </c>
      <c r="G15" s="16">
        <v>47409928.73</v>
      </c>
      <c r="H15" s="16">
        <v>43749826.75</v>
      </c>
      <c r="I15" s="16">
        <f t="shared" si="3"/>
        <v>30710188.900000013</v>
      </c>
    </row>
    <row r="16" spans="2:9" ht="13.5">
      <c r="B16" s="13" t="s">
        <v>17</v>
      </c>
      <c r="C16" s="11"/>
      <c r="D16" s="15">
        <v>19003702.02</v>
      </c>
      <c r="E16" s="16">
        <v>5691055.35</v>
      </c>
      <c r="F16" s="16">
        <f t="shared" si="2"/>
        <v>24694757.369999997</v>
      </c>
      <c r="G16" s="16">
        <v>14462480.77</v>
      </c>
      <c r="H16" s="16">
        <v>13348771.8</v>
      </c>
      <c r="I16" s="16">
        <f t="shared" si="3"/>
        <v>10232276.599999998</v>
      </c>
    </row>
    <row r="17" spans="2:9" ht="13.5">
      <c r="B17" s="13" t="s">
        <v>18</v>
      </c>
      <c r="C17" s="11"/>
      <c r="D17" s="15">
        <v>25505170.08</v>
      </c>
      <c r="E17" s="16">
        <v>-17051391.56</v>
      </c>
      <c r="F17" s="16">
        <f t="shared" si="2"/>
        <v>8453778.52</v>
      </c>
      <c r="G17" s="16">
        <v>0</v>
      </c>
      <c r="H17" s="16">
        <v>0</v>
      </c>
      <c r="I17" s="16">
        <f t="shared" si="3"/>
        <v>8453778.52</v>
      </c>
    </row>
    <row r="18" spans="2:9" ht="13.5">
      <c r="B18" s="13" t="s">
        <v>19</v>
      </c>
      <c r="C18" s="11"/>
      <c r="D18" s="15">
        <v>10785600</v>
      </c>
      <c r="E18" s="16">
        <v>-266920</v>
      </c>
      <c r="F18" s="16">
        <f t="shared" si="2"/>
        <v>10518680</v>
      </c>
      <c r="G18" s="16">
        <v>4231730</v>
      </c>
      <c r="H18" s="16">
        <v>4231730</v>
      </c>
      <c r="I18" s="16">
        <f t="shared" si="3"/>
        <v>6286950</v>
      </c>
    </row>
    <row r="19" spans="2:9" ht="13.5">
      <c r="B19" s="3" t="s">
        <v>20</v>
      </c>
      <c r="C19" s="9"/>
      <c r="D19" s="15">
        <f aca="true" t="shared" si="4" ref="D19:I19">SUM(D20:D28)</f>
        <v>41472154.120000005</v>
      </c>
      <c r="E19" s="15">
        <f t="shared" si="4"/>
        <v>80362.49000000025</v>
      </c>
      <c r="F19" s="15">
        <f t="shared" si="4"/>
        <v>41552516.61000001</v>
      </c>
      <c r="G19" s="15">
        <f t="shared" si="4"/>
        <v>26076909.09</v>
      </c>
      <c r="H19" s="15">
        <f t="shared" si="4"/>
        <v>16202981.78</v>
      </c>
      <c r="I19" s="15">
        <f t="shared" si="4"/>
        <v>15475607.520000001</v>
      </c>
    </row>
    <row r="20" spans="2:9" ht="13.5">
      <c r="B20" s="13" t="s">
        <v>21</v>
      </c>
      <c r="C20" s="11"/>
      <c r="D20" s="15">
        <v>10393557.97</v>
      </c>
      <c r="E20" s="16">
        <v>-3403296.49</v>
      </c>
      <c r="F20" s="15">
        <f aca="true" t="shared" si="5" ref="F20:F28">D20+E20</f>
        <v>6990261.48</v>
      </c>
      <c r="G20" s="16">
        <v>2722964.63</v>
      </c>
      <c r="H20" s="16">
        <v>2010282.99</v>
      </c>
      <c r="I20" s="16">
        <f>F20-G20</f>
        <v>4267296.850000001</v>
      </c>
    </row>
    <row r="21" spans="2:9" ht="13.5">
      <c r="B21" s="13" t="s">
        <v>22</v>
      </c>
      <c r="C21" s="11"/>
      <c r="D21" s="15">
        <v>2017371.58</v>
      </c>
      <c r="E21" s="16">
        <v>-569166.05</v>
      </c>
      <c r="F21" s="15">
        <f t="shared" si="5"/>
        <v>1448205.53</v>
      </c>
      <c r="G21" s="16">
        <v>999664.38</v>
      </c>
      <c r="H21" s="16">
        <v>818781.4</v>
      </c>
      <c r="I21" s="16">
        <f aca="true" t="shared" si="6" ref="I21:I83">F21-G21</f>
        <v>448541.15</v>
      </c>
    </row>
    <row r="22" spans="2:9" ht="13.5">
      <c r="B22" s="13" t="s">
        <v>23</v>
      </c>
      <c r="C22" s="11"/>
      <c r="D22" s="15">
        <v>0</v>
      </c>
      <c r="E22" s="16">
        <v>5732.66</v>
      </c>
      <c r="F22" s="15">
        <f t="shared" si="5"/>
        <v>5732.66</v>
      </c>
      <c r="G22" s="16">
        <v>5732.66</v>
      </c>
      <c r="H22" s="16">
        <v>5732.66</v>
      </c>
      <c r="I22" s="16">
        <f t="shared" si="6"/>
        <v>0</v>
      </c>
    </row>
    <row r="23" spans="2:9" ht="13.5">
      <c r="B23" s="13" t="s">
        <v>24</v>
      </c>
      <c r="C23" s="11"/>
      <c r="D23" s="15">
        <v>6592863.97</v>
      </c>
      <c r="E23" s="16">
        <v>-1082224.62</v>
      </c>
      <c r="F23" s="15">
        <f t="shared" si="5"/>
        <v>5510639.35</v>
      </c>
      <c r="G23" s="16">
        <v>4222446.37</v>
      </c>
      <c r="H23" s="16">
        <v>3824409.06</v>
      </c>
      <c r="I23" s="16">
        <f t="shared" si="6"/>
        <v>1288192.9799999995</v>
      </c>
    </row>
    <row r="24" spans="2:9" ht="13.5">
      <c r="B24" s="13" t="s">
        <v>25</v>
      </c>
      <c r="C24" s="11"/>
      <c r="D24" s="15">
        <v>221225</v>
      </c>
      <c r="E24" s="16">
        <v>2228258.64</v>
      </c>
      <c r="F24" s="15">
        <f t="shared" si="5"/>
        <v>2449483.64</v>
      </c>
      <c r="G24" s="16">
        <v>1435845.83</v>
      </c>
      <c r="H24" s="16">
        <v>1181455.96</v>
      </c>
      <c r="I24" s="16">
        <f t="shared" si="6"/>
        <v>1013637.81</v>
      </c>
    </row>
    <row r="25" spans="2:9" ht="13.5">
      <c r="B25" s="13" t="s">
        <v>26</v>
      </c>
      <c r="C25" s="11"/>
      <c r="D25" s="15">
        <v>16187082.83</v>
      </c>
      <c r="E25" s="16">
        <v>3890614.77</v>
      </c>
      <c r="F25" s="15">
        <f t="shared" si="5"/>
        <v>20077697.6</v>
      </c>
      <c r="G25" s="16">
        <v>14757579.11</v>
      </c>
      <c r="H25" s="16">
        <v>7281589.7</v>
      </c>
      <c r="I25" s="16">
        <f t="shared" si="6"/>
        <v>5320118.490000002</v>
      </c>
    </row>
    <row r="26" spans="2:9" ht="13.5">
      <c r="B26" s="13" t="s">
        <v>27</v>
      </c>
      <c r="C26" s="11"/>
      <c r="D26" s="15">
        <v>2721328.24</v>
      </c>
      <c r="E26" s="16">
        <v>-1062949.39</v>
      </c>
      <c r="F26" s="15">
        <f t="shared" si="5"/>
        <v>1658378.8500000003</v>
      </c>
      <c r="G26" s="16">
        <v>532786.5</v>
      </c>
      <c r="H26" s="16">
        <v>236437.79</v>
      </c>
      <c r="I26" s="16">
        <f t="shared" si="6"/>
        <v>1125592.3500000003</v>
      </c>
    </row>
    <row r="27" spans="2:9" ht="13.5">
      <c r="B27" s="13" t="s">
        <v>28</v>
      </c>
      <c r="C27" s="11"/>
      <c r="D27" s="15">
        <v>2500</v>
      </c>
      <c r="E27" s="16">
        <v>15547.34</v>
      </c>
      <c r="F27" s="15">
        <f t="shared" si="5"/>
        <v>18047.34</v>
      </c>
      <c r="G27" s="16">
        <v>14536.4</v>
      </c>
      <c r="H27" s="16">
        <v>0</v>
      </c>
      <c r="I27" s="16">
        <f t="shared" si="6"/>
        <v>3510.9400000000005</v>
      </c>
    </row>
    <row r="28" spans="2:9" ht="13.5">
      <c r="B28" s="13" t="s">
        <v>29</v>
      </c>
      <c r="C28" s="11"/>
      <c r="D28" s="15">
        <v>3336224.53</v>
      </c>
      <c r="E28" s="16">
        <v>57845.63</v>
      </c>
      <c r="F28" s="15">
        <f t="shared" si="5"/>
        <v>3394070.1599999997</v>
      </c>
      <c r="G28" s="16">
        <v>1385353.21</v>
      </c>
      <c r="H28" s="16">
        <v>844292.22</v>
      </c>
      <c r="I28" s="16">
        <f t="shared" si="6"/>
        <v>2008716.9499999997</v>
      </c>
    </row>
    <row r="29" spans="2:9" ht="13.5">
      <c r="B29" s="3" t="s">
        <v>30</v>
      </c>
      <c r="C29" s="9"/>
      <c r="D29" s="15">
        <f aca="true" t="shared" si="7" ref="D29:I29">SUM(D30:D38)</f>
        <v>118259814</v>
      </c>
      <c r="E29" s="15">
        <f t="shared" si="7"/>
        <v>59762841.2</v>
      </c>
      <c r="F29" s="15">
        <f t="shared" si="7"/>
        <v>178022655.20000002</v>
      </c>
      <c r="G29" s="15">
        <f t="shared" si="7"/>
        <v>134816713.32999998</v>
      </c>
      <c r="H29" s="15">
        <f t="shared" si="7"/>
        <v>117873219.16000001</v>
      </c>
      <c r="I29" s="15">
        <f t="shared" si="7"/>
        <v>43205941.870000005</v>
      </c>
    </row>
    <row r="30" spans="2:9" ht="13.5">
      <c r="B30" s="13" t="s">
        <v>31</v>
      </c>
      <c r="C30" s="11"/>
      <c r="D30" s="15">
        <v>32007500.51</v>
      </c>
      <c r="E30" s="16">
        <v>13488410.57</v>
      </c>
      <c r="F30" s="15">
        <f aca="true" t="shared" si="8" ref="F30:F38">D30+E30</f>
        <v>45495911.08</v>
      </c>
      <c r="G30" s="16">
        <v>38946838.54</v>
      </c>
      <c r="H30" s="16">
        <v>38379119.34</v>
      </c>
      <c r="I30" s="16">
        <f t="shared" si="6"/>
        <v>6549072.539999999</v>
      </c>
    </row>
    <row r="31" spans="2:9" ht="13.5">
      <c r="B31" s="13" t="s">
        <v>32</v>
      </c>
      <c r="C31" s="11"/>
      <c r="D31" s="15">
        <v>25153286.07</v>
      </c>
      <c r="E31" s="16">
        <v>-571307.59</v>
      </c>
      <c r="F31" s="15">
        <f t="shared" si="8"/>
        <v>24581978.48</v>
      </c>
      <c r="G31" s="16">
        <v>17824687.48</v>
      </c>
      <c r="H31" s="16">
        <v>9650329.63</v>
      </c>
      <c r="I31" s="16">
        <f t="shared" si="6"/>
        <v>6757291</v>
      </c>
    </row>
    <row r="32" spans="2:9" ht="13.5">
      <c r="B32" s="13" t="s">
        <v>33</v>
      </c>
      <c r="C32" s="11"/>
      <c r="D32" s="15">
        <v>12109116.46</v>
      </c>
      <c r="E32" s="16">
        <v>8829656.56</v>
      </c>
      <c r="F32" s="15">
        <f t="shared" si="8"/>
        <v>20938773.020000003</v>
      </c>
      <c r="G32" s="16">
        <v>8457667.44</v>
      </c>
      <c r="H32" s="16">
        <v>4733430.92</v>
      </c>
      <c r="I32" s="16">
        <f t="shared" si="6"/>
        <v>12481105.580000004</v>
      </c>
    </row>
    <row r="33" spans="2:9" ht="13.5">
      <c r="B33" s="13" t="s">
        <v>34</v>
      </c>
      <c r="C33" s="11"/>
      <c r="D33" s="15">
        <v>2075043.18</v>
      </c>
      <c r="E33" s="16">
        <v>4955373.99</v>
      </c>
      <c r="F33" s="15">
        <f t="shared" si="8"/>
        <v>7030417.17</v>
      </c>
      <c r="G33" s="16">
        <v>2672642.71</v>
      </c>
      <c r="H33" s="16">
        <v>2665930.73</v>
      </c>
      <c r="I33" s="16">
        <f t="shared" si="6"/>
        <v>4357774.46</v>
      </c>
    </row>
    <row r="34" spans="2:9" ht="13.5">
      <c r="B34" s="13" t="s">
        <v>35</v>
      </c>
      <c r="C34" s="11"/>
      <c r="D34" s="15">
        <v>3686037.5</v>
      </c>
      <c r="E34" s="16">
        <v>6649016.34</v>
      </c>
      <c r="F34" s="15">
        <f t="shared" si="8"/>
        <v>10335053.84</v>
      </c>
      <c r="G34" s="16">
        <v>5131159.45</v>
      </c>
      <c r="H34" s="16">
        <v>2683449.2</v>
      </c>
      <c r="I34" s="16">
        <f t="shared" si="6"/>
        <v>5203894.39</v>
      </c>
    </row>
    <row r="35" spans="2:9" ht="13.5">
      <c r="B35" s="13" t="s">
        <v>36</v>
      </c>
      <c r="C35" s="11"/>
      <c r="D35" s="15">
        <v>2209830</v>
      </c>
      <c r="E35" s="16">
        <v>-1114591.44</v>
      </c>
      <c r="F35" s="15">
        <f t="shared" si="8"/>
        <v>1095238.56</v>
      </c>
      <c r="G35" s="16">
        <v>880077.6</v>
      </c>
      <c r="H35" s="16">
        <v>866277.6</v>
      </c>
      <c r="I35" s="16">
        <f t="shared" si="6"/>
        <v>215160.96000000008</v>
      </c>
    </row>
    <row r="36" spans="2:9" ht="13.5">
      <c r="B36" s="13" t="s">
        <v>37</v>
      </c>
      <c r="C36" s="11"/>
      <c r="D36" s="15">
        <v>1348932.74</v>
      </c>
      <c r="E36" s="16">
        <v>227987.74</v>
      </c>
      <c r="F36" s="15">
        <f t="shared" si="8"/>
        <v>1576920.48</v>
      </c>
      <c r="G36" s="16">
        <v>922537.87</v>
      </c>
      <c r="H36" s="16">
        <v>856014.34</v>
      </c>
      <c r="I36" s="16">
        <f t="shared" si="6"/>
        <v>654382.61</v>
      </c>
    </row>
    <row r="37" spans="2:9" ht="13.5">
      <c r="B37" s="13" t="s">
        <v>38</v>
      </c>
      <c r="C37" s="11"/>
      <c r="D37" s="15">
        <v>24088860.2</v>
      </c>
      <c r="E37" s="16">
        <v>19441095.58</v>
      </c>
      <c r="F37" s="15">
        <f t="shared" si="8"/>
        <v>43529955.78</v>
      </c>
      <c r="G37" s="16">
        <v>42349740.77</v>
      </c>
      <c r="H37" s="16">
        <v>41290693.93</v>
      </c>
      <c r="I37" s="16">
        <f t="shared" si="6"/>
        <v>1180215.009999998</v>
      </c>
    </row>
    <row r="38" spans="2:9" ht="13.5">
      <c r="B38" s="13" t="s">
        <v>39</v>
      </c>
      <c r="C38" s="11"/>
      <c r="D38" s="15">
        <v>15581207.34</v>
      </c>
      <c r="E38" s="16">
        <v>7857199.45</v>
      </c>
      <c r="F38" s="15">
        <f t="shared" si="8"/>
        <v>23438406.79</v>
      </c>
      <c r="G38" s="16">
        <v>17631361.47</v>
      </c>
      <c r="H38" s="16">
        <v>16747973.47</v>
      </c>
      <c r="I38" s="16">
        <f t="shared" si="6"/>
        <v>5807045.32</v>
      </c>
    </row>
    <row r="39" spans="2:9" ht="25.5" customHeight="1">
      <c r="B39" s="36" t="s">
        <v>40</v>
      </c>
      <c r="C39" s="37"/>
      <c r="D39" s="15">
        <f aca="true" t="shared" si="9" ref="D39:I39">SUM(D40:D48)</f>
        <v>319759650.22</v>
      </c>
      <c r="E39" s="15">
        <f t="shared" si="9"/>
        <v>-3047313</v>
      </c>
      <c r="F39" s="15">
        <f>SUM(F40:F48)</f>
        <v>316712337.22</v>
      </c>
      <c r="G39" s="15">
        <f t="shared" si="9"/>
        <v>200829091.73</v>
      </c>
      <c r="H39" s="15">
        <f t="shared" si="9"/>
        <v>199509440.23</v>
      </c>
      <c r="I39" s="15">
        <f t="shared" si="9"/>
        <v>115883245.49</v>
      </c>
    </row>
    <row r="40" spans="2:9" ht="13.5">
      <c r="B40" s="13" t="s">
        <v>41</v>
      </c>
      <c r="C40" s="11"/>
      <c r="D40" s="15">
        <v>236155554.62</v>
      </c>
      <c r="E40" s="16">
        <v>-11559048.77</v>
      </c>
      <c r="F40" s="15">
        <f>D40+E40</f>
        <v>224596505.85</v>
      </c>
      <c r="G40" s="16">
        <v>135085527.88</v>
      </c>
      <c r="H40" s="16">
        <v>135085527.88</v>
      </c>
      <c r="I40" s="16">
        <f t="shared" si="6"/>
        <v>89510977.97</v>
      </c>
    </row>
    <row r="41" spans="2:9" ht="13.5">
      <c r="B41" s="13" t="s">
        <v>42</v>
      </c>
      <c r="C41" s="11"/>
      <c r="D41" s="15">
        <v>0</v>
      </c>
      <c r="E41" s="16">
        <v>12880188.39</v>
      </c>
      <c r="F41" s="15">
        <f aca="true" t="shared" si="10" ref="F41:F83">D41+E41</f>
        <v>12880188.39</v>
      </c>
      <c r="G41" s="16">
        <v>7999395.42</v>
      </c>
      <c r="H41" s="16">
        <v>7999395.42</v>
      </c>
      <c r="I41" s="16">
        <f t="shared" si="6"/>
        <v>4880792.970000001</v>
      </c>
    </row>
    <row r="42" spans="2:9" ht="13.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3.5">
      <c r="B43" s="13" t="s">
        <v>44</v>
      </c>
      <c r="C43" s="11"/>
      <c r="D43" s="15">
        <v>8111380</v>
      </c>
      <c r="E43" s="16">
        <v>5813220.6</v>
      </c>
      <c r="F43" s="15">
        <f t="shared" si="10"/>
        <v>13924600.6</v>
      </c>
      <c r="G43" s="16">
        <v>12423691.43</v>
      </c>
      <c r="H43" s="16">
        <v>11424039.93</v>
      </c>
      <c r="I43" s="16">
        <f t="shared" si="6"/>
        <v>1500909.17</v>
      </c>
    </row>
    <row r="44" spans="2:9" ht="13.5">
      <c r="B44" s="13" t="s">
        <v>45</v>
      </c>
      <c r="C44" s="11"/>
      <c r="D44" s="15">
        <v>75492715.6</v>
      </c>
      <c r="E44" s="16">
        <v>-10581673.22</v>
      </c>
      <c r="F44" s="15">
        <f t="shared" si="10"/>
        <v>64911042.379999995</v>
      </c>
      <c r="G44" s="16">
        <v>44920477</v>
      </c>
      <c r="H44" s="16">
        <v>44920477</v>
      </c>
      <c r="I44" s="16">
        <f t="shared" si="6"/>
        <v>19990565.379999995</v>
      </c>
    </row>
    <row r="45" spans="2:9" ht="13.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3.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3.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3.5">
      <c r="B48" s="13" t="s">
        <v>49</v>
      </c>
      <c r="C48" s="11"/>
      <c r="D48" s="15">
        <v>0</v>
      </c>
      <c r="E48" s="16">
        <v>400000</v>
      </c>
      <c r="F48" s="15">
        <f t="shared" si="10"/>
        <v>400000</v>
      </c>
      <c r="G48" s="16">
        <v>400000</v>
      </c>
      <c r="H48" s="16">
        <v>80000</v>
      </c>
      <c r="I48" s="16">
        <f t="shared" si="6"/>
        <v>0</v>
      </c>
    </row>
    <row r="49" spans="2:9" ht="13.5">
      <c r="B49" s="36" t="s">
        <v>50</v>
      </c>
      <c r="C49" s="37"/>
      <c r="D49" s="15">
        <f aca="true" t="shared" si="11" ref="D49:I49">SUM(D50:D58)</f>
        <v>965389.22</v>
      </c>
      <c r="E49" s="15">
        <f t="shared" si="11"/>
        <v>10401325.98</v>
      </c>
      <c r="F49" s="15">
        <f t="shared" si="11"/>
        <v>11366715.200000001</v>
      </c>
      <c r="G49" s="15">
        <f t="shared" si="11"/>
        <v>10881735.01</v>
      </c>
      <c r="H49" s="15">
        <f t="shared" si="11"/>
        <v>10787853.5</v>
      </c>
      <c r="I49" s="15">
        <f t="shared" si="11"/>
        <v>484980.18999999994</v>
      </c>
    </row>
    <row r="50" spans="2:9" ht="13.5">
      <c r="B50" s="13" t="s">
        <v>51</v>
      </c>
      <c r="C50" s="11"/>
      <c r="D50" s="15">
        <v>357899.62</v>
      </c>
      <c r="E50" s="16">
        <v>-113650.45</v>
      </c>
      <c r="F50" s="15">
        <f t="shared" si="10"/>
        <v>244249.16999999998</v>
      </c>
      <c r="G50" s="16">
        <v>100392.65</v>
      </c>
      <c r="H50" s="16">
        <v>46247.42</v>
      </c>
      <c r="I50" s="16">
        <f t="shared" si="6"/>
        <v>143856.52</v>
      </c>
    </row>
    <row r="51" spans="2:9" ht="13.5">
      <c r="B51" s="13" t="s">
        <v>52</v>
      </c>
      <c r="C51" s="11"/>
      <c r="D51" s="15">
        <v>141989.6</v>
      </c>
      <c r="E51" s="16">
        <v>-102603.05</v>
      </c>
      <c r="F51" s="15">
        <f t="shared" si="10"/>
        <v>39386.55</v>
      </c>
      <c r="G51" s="16">
        <v>10102.92</v>
      </c>
      <c r="H51" s="16">
        <v>0</v>
      </c>
      <c r="I51" s="16">
        <f t="shared" si="6"/>
        <v>29283.630000000005</v>
      </c>
    </row>
    <row r="52" spans="2:9" ht="13.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3.5">
      <c r="B53" s="13" t="s">
        <v>54</v>
      </c>
      <c r="C53" s="11"/>
      <c r="D53" s="15">
        <v>372500</v>
      </c>
      <c r="E53" s="16">
        <v>10627500</v>
      </c>
      <c r="F53" s="15">
        <f t="shared" si="10"/>
        <v>11000000</v>
      </c>
      <c r="G53" s="16">
        <v>10700000.08</v>
      </c>
      <c r="H53" s="16">
        <v>10700000.08</v>
      </c>
      <c r="I53" s="16">
        <f t="shared" si="6"/>
        <v>299999.9199999999</v>
      </c>
    </row>
    <row r="54" spans="2:9" ht="13.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3.5">
      <c r="B55" s="13" t="s">
        <v>56</v>
      </c>
      <c r="C55" s="11"/>
      <c r="D55" s="15">
        <v>93000</v>
      </c>
      <c r="E55" s="16">
        <v>-9920.52</v>
      </c>
      <c r="F55" s="15">
        <f t="shared" si="10"/>
        <v>83079.48</v>
      </c>
      <c r="G55" s="16">
        <v>71239.36</v>
      </c>
      <c r="H55" s="16">
        <v>41606</v>
      </c>
      <c r="I55" s="16">
        <f t="shared" si="6"/>
        <v>11840.119999999995</v>
      </c>
    </row>
    <row r="56" spans="2:9" ht="13.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3.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3.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3.5">
      <c r="B59" s="3" t="s">
        <v>60</v>
      </c>
      <c r="C59" s="9"/>
      <c r="D59" s="15">
        <f>SUM(D60:D62)</f>
        <v>1728985.36</v>
      </c>
      <c r="E59" s="15">
        <f>SUM(E60:E62)</f>
        <v>78221954.59</v>
      </c>
      <c r="F59" s="15">
        <f>SUM(F60:F62)</f>
        <v>79950939.95</v>
      </c>
      <c r="G59" s="15">
        <f>SUM(G60:G62)</f>
        <v>71369729.53</v>
      </c>
      <c r="H59" s="15">
        <f>SUM(H60:H62)</f>
        <v>71369729.53</v>
      </c>
      <c r="I59" s="16">
        <f t="shared" si="6"/>
        <v>8581210.420000002</v>
      </c>
    </row>
    <row r="60" spans="2:9" ht="13.5">
      <c r="B60" s="13" t="s">
        <v>61</v>
      </c>
      <c r="C60" s="11"/>
      <c r="D60" s="15">
        <v>1728985.36</v>
      </c>
      <c r="E60" s="16">
        <v>78221954.59</v>
      </c>
      <c r="F60" s="15">
        <f t="shared" si="10"/>
        <v>79950939.95</v>
      </c>
      <c r="G60" s="16">
        <v>71369729.53</v>
      </c>
      <c r="H60" s="16">
        <v>71369729.53</v>
      </c>
      <c r="I60" s="16">
        <f t="shared" si="6"/>
        <v>8581210.420000002</v>
      </c>
    </row>
    <row r="61" spans="2:9" ht="13.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3.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3.5">
      <c r="B63" s="36" t="s">
        <v>64</v>
      </c>
      <c r="C63" s="3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3.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3.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3.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3.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3.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3.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3.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3.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3.5">
      <c r="B72" s="3" t="s">
        <v>73</v>
      </c>
      <c r="C72" s="9"/>
      <c r="D72" s="15">
        <f>SUM(D73:D75)</f>
        <v>5096183.4</v>
      </c>
      <c r="E72" s="15">
        <f>SUM(E73:E75)</f>
        <v>2025000</v>
      </c>
      <c r="F72" s="15">
        <f>SUM(F73:F75)</f>
        <v>7121183.4</v>
      </c>
      <c r="G72" s="15">
        <f>SUM(G73:G75)</f>
        <v>4746600</v>
      </c>
      <c r="H72" s="15">
        <f>SUM(H73:H75)</f>
        <v>3246600</v>
      </c>
      <c r="I72" s="16">
        <f t="shared" si="6"/>
        <v>2374583.4000000004</v>
      </c>
    </row>
    <row r="73" spans="2:9" ht="13.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3.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3.5">
      <c r="B75" s="13" t="s">
        <v>76</v>
      </c>
      <c r="C75" s="11"/>
      <c r="D75" s="15">
        <v>5096183.4</v>
      </c>
      <c r="E75" s="16">
        <v>2025000</v>
      </c>
      <c r="F75" s="15">
        <f t="shared" si="10"/>
        <v>7121183.4</v>
      </c>
      <c r="G75" s="16">
        <v>4746600</v>
      </c>
      <c r="H75" s="16">
        <v>3246600</v>
      </c>
      <c r="I75" s="16">
        <f t="shared" si="6"/>
        <v>2374583.4000000004</v>
      </c>
    </row>
    <row r="76" spans="2:9" ht="13.5">
      <c r="B76" s="3" t="s">
        <v>77</v>
      </c>
      <c r="C76" s="9"/>
      <c r="D76" s="15">
        <f>SUM(D77:D83)</f>
        <v>9694056.379999999</v>
      </c>
      <c r="E76" s="15">
        <f>SUM(E77:E83)</f>
        <v>142710252.94</v>
      </c>
      <c r="F76" s="15">
        <f>SUM(F77:F83)</f>
        <v>152404309.32</v>
      </c>
      <c r="G76" s="15">
        <f>SUM(G77:G83)</f>
        <v>36468101.37</v>
      </c>
      <c r="H76" s="15">
        <f>SUM(H77:H83)</f>
        <v>36468101.37</v>
      </c>
      <c r="I76" s="16">
        <f t="shared" si="6"/>
        <v>115936207.94999999</v>
      </c>
    </row>
    <row r="77" spans="2:9" ht="13.5">
      <c r="B77" s="13" t="s">
        <v>78</v>
      </c>
      <c r="C77" s="11"/>
      <c r="D77" s="15">
        <v>4061034.32</v>
      </c>
      <c r="E77" s="16">
        <v>26556869.29</v>
      </c>
      <c r="F77" s="15">
        <f t="shared" si="10"/>
        <v>30617903.61</v>
      </c>
      <c r="G77" s="16">
        <v>30617903.61</v>
      </c>
      <c r="H77" s="16">
        <v>30617903.61</v>
      </c>
      <c r="I77" s="16">
        <f t="shared" si="6"/>
        <v>0</v>
      </c>
    </row>
    <row r="78" spans="2:9" ht="13.5">
      <c r="B78" s="13" t="s">
        <v>79</v>
      </c>
      <c r="C78" s="11"/>
      <c r="D78" s="15">
        <v>5633022.06</v>
      </c>
      <c r="E78" s="16">
        <v>1919243.09</v>
      </c>
      <c r="F78" s="15">
        <f t="shared" si="10"/>
        <v>7552265.149999999</v>
      </c>
      <c r="G78" s="16">
        <v>5671697.76</v>
      </c>
      <c r="H78" s="16">
        <v>5671697.76</v>
      </c>
      <c r="I78" s="16">
        <f t="shared" si="6"/>
        <v>1880567.3899999997</v>
      </c>
    </row>
    <row r="79" spans="2:9" ht="13.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3.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3.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3.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3.5">
      <c r="B83" s="13" t="s">
        <v>84</v>
      </c>
      <c r="C83" s="11"/>
      <c r="D83" s="15">
        <v>0</v>
      </c>
      <c r="E83" s="16">
        <v>114234140.56</v>
      </c>
      <c r="F83" s="15">
        <f t="shared" si="10"/>
        <v>114234140.56</v>
      </c>
      <c r="G83" s="16">
        <v>178500</v>
      </c>
      <c r="H83" s="16">
        <v>178500</v>
      </c>
      <c r="I83" s="16">
        <f t="shared" si="6"/>
        <v>114055640.56</v>
      </c>
    </row>
    <row r="84" spans="2:9" ht="13.5">
      <c r="B84" s="22"/>
      <c r="C84" s="23"/>
      <c r="D84" s="24"/>
      <c r="E84" s="25"/>
      <c r="F84" s="25"/>
      <c r="G84" s="25"/>
      <c r="H84" s="25"/>
      <c r="I84" s="25"/>
    </row>
    <row r="85" spans="2:9" ht="13.5">
      <c r="B85" s="19" t="s">
        <v>85</v>
      </c>
      <c r="C85" s="20"/>
      <c r="D85" s="21">
        <f aca="true" t="shared" si="12" ref="D85:I85">D86+D104+D94+D114+D124+D134+D138+D147+D151</f>
        <v>425799340.59</v>
      </c>
      <c r="E85" s="21">
        <f>E86+E104+E94+E114+E124+E134+E138+E147+E151</f>
        <v>35954838.23</v>
      </c>
      <c r="F85" s="21">
        <f t="shared" si="12"/>
        <v>461754178.82000005</v>
      </c>
      <c r="G85" s="21">
        <f>G86+G104+G94+G114+G124+G134+G138+G147+G151</f>
        <v>247295344.87</v>
      </c>
      <c r="H85" s="21">
        <f>H86+H104+H94+H114+H124+H134+H138+H147+H151</f>
        <v>233572477.23</v>
      </c>
      <c r="I85" s="21">
        <f t="shared" si="12"/>
        <v>214458833.95000005</v>
      </c>
    </row>
    <row r="86" spans="2:9" ht="13.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3.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3.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3.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3.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3.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3.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3.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3.5">
      <c r="B94" s="3" t="s">
        <v>20</v>
      </c>
      <c r="C94" s="9"/>
      <c r="D94" s="15">
        <f>SUM(D95:D103)</f>
        <v>1495100</v>
      </c>
      <c r="E94" s="15">
        <f>SUM(E95:E103)</f>
        <v>61931502.98</v>
      </c>
      <c r="F94" s="15">
        <f>SUM(F95:F103)</f>
        <v>63426602.98</v>
      </c>
      <c r="G94" s="15">
        <f>SUM(G95:G103)</f>
        <v>22242095.75</v>
      </c>
      <c r="H94" s="15">
        <f>SUM(H95:H103)</f>
        <v>19272102.79</v>
      </c>
      <c r="I94" s="16">
        <f t="shared" si="13"/>
        <v>41184507.23</v>
      </c>
    </row>
    <row r="95" spans="2:9" ht="13.5">
      <c r="B95" s="13" t="s">
        <v>21</v>
      </c>
      <c r="C95" s="11"/>
      <c r="D95" s="15">
        <v>28900</v>
      </c>
      <c r="E95" s="16">
        <v>210902.4</v>
      </c>
      <c r="F95" s="15">
        <f t="shared" si="14"/>
        <v>239802.4</v>
      </c>
      <c r="G95" s="16">
        <v>210884.88</v>
      </c>
      <c r="H95" s="16">
        <v>210884.88</v>
      </c>
      <c r="I95" s="16">
        <f t="shared" si="13"/>
        <v>28917.51999999999</v>
      </c>
    </row>
    <row r="96" spans="2:9" ht="13.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3.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3.5">
      <c r="B98" s="13" t="s">
        <v>24</v>
      </c>
      <c r="C98" s="11"/>
      <c r="D98" s="15">
        <v>1302000</v>
      </c>
      <c r="E98" s="16">
        <v>61249751.48</v>
      </c>
      <c r="F98" s="15">
        <f t="shared" si="14"/>
        <v>62551751.48</v>
      </c>
      <c r="G98" s="16">
        <v>21560376.35</v>
      </c>
      <c r="H98" s="16">
        <v>18590383.39</v>
      </c>
      <c r="I98" s="16">
        <f t="shared" si="13"/>
        <v>40991375.129999995</v>
      </c>
    </row>
    <row r="99" spans="2:9" ht="13.5">
      <c r="B99" s="13" t="s">
        <v>25</v>
      </c>
      <c r="C99" s="11"/>
      <c r="D99" s="15">
        <v>0</v>
      </c>
      <c r="E99" s="16">
        <v>1044</v>
      </c>
      <c r="F99" s="15">
        <f t="shared" si="14"/>
        <v>1044</v>
      </c>
      <c r="G99" s="16">
        <v>1044</v>
      </c>
      <c r="H99" s="16">
        <v>1044</v>
      </c>
      <c r="I99" s="16">
        <f t="shared" si="13"/>
        <v>0</v>
      </c>
    </row>
    <row r="100" spans="2:9" ht="13.5">
      <c r="B100" s="13" t="s">
        <v>26</v>
      </c>
      <c r="C100" s="11"/>
      <c r="D100" s="15">
        <v>164200</v>
      </c>
      <c r="E100" s="16">
        <v>0</v>
      </c>
      <c r="F100" s="15">
        <f t="shared" si="14"/>
        <v>164200</v>
      </c>
      <c r="G100" s="16">
        <v>0</v>
      </c>
      <c r="H100" s="16">
        <v>0</v>
      </c>
      <c r="I100" s="16">
        <f t="shared" si="13"/>
        <v>164200</v>
      </c>
    </row>
    <row r="101" spans="2:9" ht="13.5">
      <c r="B101" s="13" t="s">
        <v>27</v>
      </c>
      <c r="C101" s="11"/>
      <c r="D101" s="15">
        <v>0</v>
      </c>
      <c r="E101" s="16">
        <v>225000</v>
      </c>
      <c r="F101" s="15">
        <f t="shared" si="14"/>
        <v>225000</v>
      </c>
      <c r="G101" s="16">
        <v>224987.82</v>
      </c>
      <c r="H101" s="16">
        <v>224987.82</v>
      </c>
      <c r="I101" s="16">
        <f t="shared" si="13"/>
        <v>12.179999999993015</v>
      </c>
    </row>
    <row r="102" spans="2:9" ht="13.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3.5">
      <c r="B103" s="13" t="s">
        <v>29</v>
      </c>
      <c r="C103" s="11"/>
      <c r="D103" s="15">
        <v>0</v>
      </c>
      <c r="E103" s="16">
        <v>244805.1</v>
      </c>
      <c r="F103" s="15">
        <f t="shared" si="14"/>
        <v>244805.1</v>
      </c>
      <c r="G103" s="16">
        <v>244802.7</v>
      </c>
      <c r="H103" s="16">
        <v>244802.7</v>
      </c>
      <c r="I103" s="16">
        <f t="shared" si="13"/>
        <v>2.3999999999941792</v>
      </c>
    </row>
    <row r="104" spans="2:9" ht="13.5">
      <c r="B104" s="3" t="s">
        <v>30</v>
      </c>
      <c r="C104" s="9"/>
      <c r="D104" s="15">
        <f>SUM(D105:D113)</f>
        <v>175135090.44</v>
      </c>
      <c r="E104" s="15">
        <f>SUM(E105:E113)</f>
        <v>-205999.81000000052</v>
      </c>
      <c r="F104" s="15">
        <f>SUM(F105:F113)</f>
        <v>174929090.63</v>
      </c>
      <c r="G104" s="15">
        <f>SUM(G105:G113)</f>
        <v>126910683.61999999</v>
      </c>
      <c r="H104" s="15">
        <f>SUM(H105:H113)</f>
        <v>118391325.41999999</v>
      </c>
      <c r="I104" s="16">
        <f t="shared" si="13"/>
        <v>48018407.010000005</v>
      </c>
    </row>
    <row r="105" spans="2:9" ht="13.5">
      <c r="B105" s="13" t="s">
        <v>31</v>
      </c>
      <c r="C105" s="11"/>
      <c r="D105" s="15">
        <v>77400000.44</v>
      </c>
      <c r="E105" s="16">
        <v>-7338959.74</v>
      </c>
      <c r="F105" s="16">
        <f>D105+E105</f>
        <v>70061040.7</v>
      </c>
      <c r="G105" s="16">
        <v>43999538.62</v>
      </c>
      <c r="H105" s="16">
        <v>43771634.62</v>
      </c>
      <c r="I105" s="16">
        <f t="shared" si="13"/>
        <v>26061502.080000006</v>
      </c>
    </row>
    <row r="106" spans="2:9" ht="13.5">
      <c r="B106" s="13" t="s">
        <v>32</v>
      </c>
      <c r="C106" s="11"/>
      <c r="D106" s="15">
        <v>0</v>
      </c>
      <c r="E106" s="16">
        <v>5220</v>
      </c>
      <c r="F106" s="16">
        <f aca="true" t="shared" si="15" ref="F106:F113">D106+E106</f>
        <v>5220</v>
      </c>
      <c r="G106" s="16">
        <v>5220</v>
      </c>
      <c r="H106" s="16">
        <v>5220</v>
      </c>
      <c r="I106" s="16">
        <f t="shared" si="13"/>
        <v>0</v>
      </c>
    </row>
    <row r="107" spans="2:9" ht="13.5">
      <c r="B107" s="13" t="s">
        <v>33</v>
      </c>
      <c r="C107" s="11"/>
      <c r="D107" s="15">
        <v>840034</v>
      </c>
      <c r="E107" s="16">
        <v>241688.6</v>
      </c>
      <c r="F107" s="16">
        <f t="shared" si="15"/>
        <v>1081722.6</v>
      </c>
      <c r="G107" s="16">
        <v>241688.6</v>
      </c>
      <c r="H107" s="16">
        <v>160000</v>
      </c>
      <c r="I107" s="16">
        <f t="shared" si="13"/>
        <v>840034.0000000001</v>
      </c>
    </row>
    <row r="108" spans="2:9" ht="13.5">
      <c r="B108" s="13" t="s">
        <v>34</v>
      </c>
      <c r="C108" s="11"/>
      <c r="D108" s="15">
        <v>0</v>
      </c>
      <c r="E108" s="16">
        <v>364989.03</v>
      </c>
      <c r="F108" s="16">
        <f t="shared" si="15"/>
        <v>364989.03</v>
      </c>
      <c r="G108" s="16">
        <v>7336.84</v>
      </c>
      <c r="H108" s="16">
        <v>7336.84</v>
      </c>
      <c r="I108" s="16">
        <f t="shared" si="13"/>
        <v>357652.19</v>
      </c>
    </row>
    <row r="109" spans="2:9" ht="13.5">
      <c r="B109" s="13" t="s">
        <v>35</v>
      </c>
      <c r="C109" s="11"/>
      <c r="D109" s="15">
        <v>96004900</v>
      </c>
      <c r="E109" s="16">
        <v>4342092.3</v>
      </c>
      <c r="F109" s="16">
        <f t="shared" si="15"/>
        <v>100346992.3</v>
      </c>
      <c r="G109" s="16">
        <v>80037719.96</v>
      </c>
      <c r="H109" s="16">
        <v>71827954.36</v>
      </c>
      <c r="I109" s="16">
        <f t="shared" si="13"/>
        <v>20309272.340000004</v>
      </c>
    </row>
    <row r="110" spans="2:9" ht="13.5">
      <c r="B110" s="13" t="s">
        <v>36</v>
      </c>
      <c r="C110" s="11"/>
      <c r="D110" s="15">
        <v>0</v>
      </c>
      <c r="E110" s="16">
        <v>140000</v>
      </c>
      <c r="F110" s="16">
        <f t="shared" si="15"/>
        <v>140000</v>
      </c>
      <c r="G110" s="16">
        <v>139911.6</v>
      </c>
      <c r="H110" s="16">
        <v>139911.6</v>
      </c>
      <c r="I110" s="16">
        <f t="shared" si="13"/>
        <v>88.39999999999418</v>
      </c>
    </row>
    <row r="111" spans="2:9" ht="13.5">
      <c r="B111" s="13" t="s">
        <v>37</v>
      </c>
      <c r="C111" s="11"/>
      <c r="D111" s="15">
        <v>0</v>
      </c>
      <c r="E111" s="16">
        <v>0</v>
      </c>
      <c r="F111" s="16">
        <f t="shared" si="15"/>
        <v>0</v>
      </c>
      <c r="G111" s="16">
        <v>0</v>
      </c>
      <c r="H111" s="16">
        <v>0</v>
      </c>
      <c r="I111" s="16">
        <f t="shared" si="13"/>
        <v>0</v>
      </c>
    </row>
    <row r="112" spans="2:9" ht="13.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3.5">
      <c r="B113" s="13" t="s">
        <v>39</v>
      </c>
      <c r="C113" s="11"/>
      <c r="D113" s="15">
        <v>890156</v>
      </c>
      <c r="E113" s="16">
        <v>2038970</v>
      </c>
      <c r="F113" s="16">
        <f t="shared" si="15"/>
        <v>2929126</v>
      </c>
      <c r="G113" s="16">
        <v>2479268</v>
      </c>
      <c r="H113" s="16">
        <v>2479268</v>
      </c>
      <c r="I113" s="16">
        <f t="shared" si="13"/>
        <v>449858</v>
      </c>
    </row>
    <row r="114" spans="2:9" ht="25.5" customHeight="1">
      <c r="B114" s="36" t="s">
        <v>40</v>
      </c>
      <c r="C114" s="37"/>
      <c r="D114" s="15">
        <f>SUM(D115:D123)</f>
        <v>0</v>
      </c>
      <c r="E114" s="15">
        <f>SUM(E115:E123)</f>
        <v>3153281</v>
      </c>
      <c r="F114" s="15">
        <f>SUM(F115:F123)</f>
        <v>3153281</v>
      </c>
      <c r="G114" s="15">
        <f>SUM(G115:G123)</f>
        <v>2373454.96</v>
      </c>
      <c r="H114" s="15">
        <f>SUM(H115:H123)</f>
        <v>2373454.96</v>
      </c>
      <c r="I114" s="16">
        <f t="shared" si="13"/>
        <v>779826.04</v>
      </c>
    </row>
    <row r="115" spans="2:9" ht="13.5">
      <c r="B115" s="13" t="s">
        <v>41</v>
      </c>
      <c r="C115" s="11"/>
      <c r="D115" s="15">
        <v>0</v>
      </c>
      <c r="E115" s="16">
        <v>3050781</v>
      </c>
      <c r="F115" s="16">
        <f>D115+E115</f>
        <v>3050781</v>
      </c>
      <c r="G115" s="16">
        <v>2271455</v>
      </c>
      <c r="H115" s="16">
        <v>2271455</v>
      </c>
      <c r="I115" s="16">
        <f t="shared" si="13"/>
        <v>779326</v>
      </c>
    </row>
    <row r="116" spans="2:9" ht="13.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3.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3.5">
      <c r="B118" s="13" t="s">
        <v>44</v>
      </c>
      <c r="C118" s="11"/>
      <c r="D118" s="15">
        <v>0</v>
      </c>
      <c r="E118" s="16">
        <v>102500</v>
      </c>
      <c r="F118" s="16">
        <f t="shared" si="16"/>
        <v>102500</v>
      </c>
      <c r="G118" s="16">
        <v>101999.96</v>
      </c>
      <c r="H118" s="16">
        <v>101999.96</v>
      </c>
      <c r="I118" s="16">
        <f t="shared" si="13"/>
        <v>500.0399999999936</v>
      </c>
    </row>
    <row r="119" spans="2:9" ht="13.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3.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3.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3.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3.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3.5">
      <c r="B124" s="3" t="s">
        <v>50</v>
      </c>
      <c r="C124" s="9"/>
      <c r="D124" s="15">
        <f>SUM(D125:D133)</f>
        <v>0</v>
      </c>
      <c r="E124" s="15">
        <f>SUM(E125:E133)</f>
        <v>4847537.77</v>
      </c>
      <c r="F124" s="15">
        <f>SUM(F125:F133)</f>
        <v>4847537.77</v>
      </c>
      <c r="G124" s="15">
        <f>SUM(G125:G133)</f>
        <v>4713857.54</v>
      </c>
      <c r="H124" s="15">
        <f>SUM(H125:H133)</f>
        <v>3063857.54</v>
      </c>
      <c r="I124" s="16">
        <f t="shared" si="13"/>
        <v>133680.22999999952</v>
      </c>
    </row>
    <row r="125" spans="2:9" ht="13.5">
      <c r="B125" s="13" t="s">
        <v>51</v>
      </c>
      <c r="C125" s="11"/>
      <c r="D125" s="15">
        <v>0</v>
      </c>
      <c r="E125" s="16">
        <v>348380.67</v>
      </c>
      <c r="F125" s="16">
        <f>D125+E125</f>
        <v>348380.67</v>
      </c>
      <c r="G125" s="16">
        <v>348370.08</v>
      </c>
      <c r="H125" s="16">
        <v>348370.08</v>
      </c>
      <c r="I125" s="16">
        <f t="shared" si="13"/>
        <v>10.589999999967404</v>
      </c>
    </row>
    <row r="126" spans="2:9" ht="13.5">
      <c r="B126" s="13" t="s">
        <v>52</v>
      </c>
      <c r="C126" s="11"/>
      <c r="D126" s="15">
        <v>0</v>
      </c>
      <c r="E126" s="16">
        <v>712808.96</v>
      </c>
      <c r="F126" s="16">
        <f aca="true" t="shared" si="17" ref="F126:F133">D126+E126</f>
        <v>712808.96</v>
      </c>
      <c r="G126" s="16">
        <v>712801.45</v>
      </c>
      <c r="H126" s="16">
        <v>712801.45</v>
      </c>
      <c r="I126" s="16">
        <f t="shared" si="13"/>
        <v>7.510000000009313</v>
      </c>
    </row>
    <row r="127" spans="2:9" ht="13.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3.5">
      <c r="B128" s="13" t="s">
        <v>54</v>
      </c>
      <c r="C128" s="11"/>
      <c r="D128" s="15">
        <v>0</v>
      </c>
      <c r="E128" s="16">
        <v>3774848.14</v>
      </c>
      <c r="F128" s="16">
        <f t="shared" si="17"/>
        <v>3774848.14</v>
      </c>
      <c r="G128" s="16">
        <v>3641186.01</v>
      </c>
      <c r="H128" s="16">
        <v>1991186.01</v>
      </c>
      <c r="I128" s="16">
        <f t="shared" si="13"/>
        <v>133662.13000000035</v>
      </c>
    </row>
    <row r="129" spans="2:9" ht="13.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3.5">
      <c r="B130" s="13" t="s">
        <v>56</v>
      </c>
      <c r="C130" s="11"/>
      <c r="D130" s="15">
        <v>0</v>
      </c>
      <c r="E130" s="16">
        <v>11500</v>
      </c>
      <c r="F130" s="16">
        <f t="shared" si="17"/>
        <v>11500</v>
      </c>
      <c r="G130" s="16">
        <v>11500</v>
      </c>
      <c r="H130" s="16">
        <v>11500</v>
      </c>
      <c r="I130" s="16">
        <f t="shared" si="13"/>
        <v>0</v>
      </c>
    </row>
    <row r="131" spans="2:9" ht="13.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3.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3.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3.5">
      <c r="B134" s="3" t="s">
        <v>60</v>
      </c>
      <c r="C134" s="9"/>
      <c r="D134" s="15">
        <f>SUM(D135:D137)</f>
        <v>211375369.51</v>
      </c>
      <c r="E134" s="15">
        <f>SUM(E135:E137)</f>
        <v>-75112056.22</v>
      </c>
      <c r="F134" s="15">
        <f>SUM(F135:F137)</f>
        <v>136263313.29000002</v>
      </c>
      <c r="G134" s="15">
        <f>SUM(G135:G137)</f>
        <v>14801627.13</v>
      </c>
      <c r="H134" s="15">
        <f>SUM(H135:H137)</f>
        <v>14218110.65</v>
      </c>
      <c r="I134" s="16">
        <f t="shared" si="13"/>
        <v>121461686.16000003</v>
      </c>
    </row>
    <row r="135" spans="2:9" ht="13.5">
      <c r="B135" s="13" t="s">
        <v>61</v>
      </c>
      <c r="C135" s="11"/>
      <c r="D135" s="15">
        <v>200912282.34</v>
      </c>
      <c r="E135" s="16">
        <v>-69148968.82</v>
      </c>
      <c r="F135" s="16">
        <f>D135+E135</f>
        <v>131763313.52000001</v>
      </c>
      <c r="G135" s="16">
        <v>14209181.96</v>
      </c>
      <c r="H135" s="16">
        <v>13768269.63</v>
      </c>
      <c r="I135" s="16">
        <f t="shared" si="13"/>
        <v>117554131.56</v>
      </c>
    </row>
    <row r="136" spans="2:9" ht="13.5">
      <c r="B136" s="13" t="s">
        <v>62</v>
      </c>
      <c r="C136" s="11"/>
      <c r="D136" s="15">
        <v>10463087.17</v>
      </c>
      <c r="E136" s="16">
        <v>-5963087.4</v>
      </c>
      <c r="F136" s="16">
        <f>D136+E136</f>
        <v>4499999.77</v>
      </c>
      <c r="G136" s="16">
        <v>592445.17</v>
      </c>
      <c r="H136" s="16">
        <v>449841.02</v>
      </c>
      <c r="I136" s="16">
        <f t="shared" si="13"/>
        <v>3907554.5999999996</v>
      </c>
    </row>
    <row r="137" spans="2:9" ht="13.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3.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3.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3.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3.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3.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3.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3.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3.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3.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3.5">
      <c r="B147" s="3" t="s">
        <v>73</v>
      </c>
      <c r="C147" s="9"/>
      <c r="D147" s="15">
        <f>SUM(D148:D150)</f>
        <v>6050781</v>
      </c>
      <c r="E147" s="15">
        <f>SUM(E148:E150)</f>
        <v>-5170781</v>
      </c>
      <c r="F147" s="15">
        <f>SUM(F148:F150)</f>
        <v>880000</v>
      </c>
      <c r="G147" s="15">
        <f>SUM(G148:G150)</f>
        <v>0</v>
      </c>
      <c r="H147" s="15">
        <f>SUM(H148:H150)</f>
        <v>0</v>
      </c>
      <c r="I147" s="16">
        <f t="shared" si="13"/>
        <v>880000</v>
      </c>
    </row>
    <row r="148" spans="2:9" ht="13.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3.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3.5">
      <c r="B150" s="13" t="s">
        <v>76</v>
      </c>
      <c r="C150" s="11"/>
      <c r="D150" s="15">
        <v>6050781</v>
      </c>
      <c r="E150" s="16">
        <v>-5170781</v>
      </c>
      <c r="F150" s="16">
        <f>D150+E150</f>
        <v>880000</v>
      </c>
      <c r="G150" s="16">
        <v>0</v>
      </c>
      <c r="H150" s="16">
        <v>0</v>
      </c>
      <c r="I150" s="16">
        <f aca="true" t="shared" si="19" ref="I150:I158">F150-G150</f>
        <v>880000</v>
      </c>
    </row>
    <row r="151" spans="2:9" ht="13.5">
      <c r="B151" s="3" t="s">
        <v>77</v>
      </c>
      <c r="C151" s="9"/>
      <c r="D151" s="15">
        <f>SUM(D152:D158)</f>
        <v>31742999.64</v>
      </c>
      <c r="E151" s="15">
        <f>SUM(E152:E158)</f>
        <v>46511353.51</v>
      </c>
      <c r="F151" s="15">
        <f>SUM(F152:F158)</f>
        <v>78254353.15</v>
      </c>
      <c r="G151" s="15">
        <f>SUM(G152:G158)</f>
        <v>76253625.87</v>
      </c>
      <c r="H151" s="15">
        <f>SUM(H152:H158)</f>
        <v>76253625.87</v>
      </c>
      <c r="I151" s="16">
        <f t="shared" si="19"/>
        <v>2000727.2800000012</v>
      </c>
    </row>
    <row r="152" spans="2:9" ht="13.5">
      <c r="B152" s="13" t="s">
        <v>78</v>
      </c>
      <c r="C152" s="11"/>
      <c r="D152" s="15">
        <v>31742999.64</v>
      </c>
      <c r="E152" s="16">
        <v>1254950.72</v>
      </c>
      <c r="F152" s="16">
        <f>D152+E152</f>
        <v>32997950.36</v>
      </c>
      <c r="G152" s="16">
        <v>31170408.39</v>
      </c>
      <c r="H152" s="16">
        <v>31170408.39</v>
      </c>
      <c r="I152" s="16">
        <f t="shared" si="19"/>
        <v>1827541.9699999988</v>
      </c>
    </row>
    <row r="153" spans="2:9" ht="13.5">
      <c r="B153" s="13" t="s">
        <v>79</v>
      </c>
      <c r="C153" s="11"/>
      <c r="D153" s="15">
        <v>0</v>
      </c>
      <c r="E153" s="16">
        <v>342449.14</v>
      </c>
      <c r="F153" s="16">
        <f aca="true" t="shared" si="20" ref="F153:F158">D153+E153</f>
        <v>342449.14</v>
      </c>
      <c r="G153" s="16">
        <v>244113.84</v>
      </c>
      <c r="H153" s="16">
        <v>244113.84</v>
      </c>
      <c r="I153" s="16">
        <f t="shared" si="19"/>
        <v>98335.30000000002</v>
      </c>
    </row>
    <row r="154" spans="2:9" ht="13.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3.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3.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3.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3.5">
      <c r="B158" s="13" t="s">
        <v>84</v>
      </c>
      <c r="C158" s="11"/>
      <c r="D158" s="15">
        <v>0</v>
      </c>
      <c r="E158" s="16">
        <v>44913953.65</v>
      </c>
      <c r="F158" s="16">
        <f t="shared" si="20"/>
        <v>44913953.65</v>
      </c>
      <c r="G158" s="16">
        <v>44839103.64</v>
      </c>
      <c r="H158" s="16">
        <v>44839103.64</v>
      </c>
      <c r="I158" s="16">
        <f t="shared" si="19"/>
        <v>74850.00999999791</v>
      </c>
    </row>
    <row r="159" spans="2:9" ht="13.5">
      <c r="B159" s="3"/>
      <c r="C159" s="9"/>
      <c r="D159" s="15"/>
      <c r="E159" s="16"/>
      <c r="F159" s="16"/>
      <c r="G159" s="16"/>
      <c r="H159" s="16"/>
      <c r="I159" s="16"/>
    </row>
    <row r="160" spans="2:9" ht="13.5">
      <c r="B160" s="4" t="s">
        <v>86</v>
      </c>
      <c r="C160" s="10"/>
      <c r="D160" s="14">
        <f aca="true" t="shared" si="21" ref="D160:I160">D10+D85</f>
        <v>1533171551.2500002</v>
      </c>
      <c r="E160" s="14">
        <f t="shared" si="21"/>
        <v>317804706.43</v>
      </c>
      <c r="F160" s="14">
        <f t="shared" si="21"/>
        <v>1850976257.6800003</v>
      </c>
      <c r="G160" s="14">
        <f t="shared" si="21"/>
        <v>1134565942.1299999</v>
      </c>
      <c r="H160" s="14">
        <f t="shared" si="21"/>
        <v>1051318762.48</v>
      </c>
      <c r="I160" s="14">
        <f t="shared" si="21"/>
        <v>716410315.55</v>
      </c>
    </row>
    <row r="161" spans="2:9" ht="14.2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Nayeli</cp:lastModifiedBy>
  <cp:lastPrinted>2020-10-15T20:17:45Z</cp:lastPrinted>
  <dcterms:created xsi:type="dcterms:W3CDTF">2016-10-11T20:25:15Z</dcterms:created>
  <dcterms:modified xsi:type="dcterms:W3CDTF">2020-10-21T16:22:15Z</dcterms:modified>
  <cp:category/>
  <cp:version/>
  <cp:contentType/>
  <cp:contentStatus/>
</cp:coreProperties>
</file>