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6b_EAEPED_CA (2)" sheetId="1" r:id="rId1"/>
    <sheet name="F6b_EAEPED_CA" sheetId="2" state="hidden" r:id="rId2"/>
  </sheets>
  <definedNames>
    <definedName name="_xlnm.Print_Area" localSheetId="1">'F6b_EAEPED_CA'!$A$1:$H$154</definedName>
    <definedName name="_xlnm.Print_Area" localSheetId="0">'F6b_EAEPED_CA (2)'!$A$1:$H$139</definedName>
    <definedName name="_xlnm.Print_Titles" localSheetId="0">'F6b_EAEPED_CA (2)'!$2:$8</definedName>
  </definedNames>
  <calcPr fullCalcOnLoad="1"/>
</workbook>
</file>

<file path=xl/sharedStrings.xml><?xml version="1.0" encoding="utf-8"?>
<sst xmlns="http://schemas.openxmlformats.org/spreadsheetml/2006/main" count="284" uniqueCount="79">
  <si>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</si>
  <si>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</si>
  <si>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</si>
  <si>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</si>
  <si>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</si>
  <si>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</si>
  <si>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</si>
  <si>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</si>
  <si>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</si>
  <si>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</si>
  <si>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</si>
  <si>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</si>
  <si>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</si>
  <si>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</si>
  <si>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Campeche (a)</t>
  </si>
  <si>
    <t>Del 1 de Enero al 31 de Marzo de 2020 (b)</t>
  </si>
  <si>
    <t>SECRETARÍA DEL AYUNTAMIENTO</t>
  </si>
  <si>
    <t>TESORERIA</t>
  </si>
  <si>
    <t>ORGANO INTERNO DE CONTROL (OIC)</t>
  </si>
  <si>
    <t>DIRECCIÓN DE PLANEACIÓN Y PROYECTOS DE INVERSIÓN PÚBLICA PRODUCTIVA</t>
  </si>
  <si>
    <t>DIRECCION JURIDICA</t>
  </si>
  <si>
    <t>OBRAS PUBLICAS Y DESARROLLO URBANO</t>
  </si>
  <si>
    <t>SERVICIOS PUBLICOS</t>
  </si>
  <si>
    <t>DIRECCIÓN DE CATASTRO</t>
  </si>
  <si>
    <t>DIRECCIÓN DE PROTECCIÓN AL MEDIO AMBIENTE Y DESARROLLO SUSTENTABLE</t>
  </si>
  <si>
    <t>DIRECCION DE DESARROLLO SOCIAL</t>
  </si>
  <si>
    <t>DIRECCIÓN DE DEPORTES</t>
  </si>
  <si>
    <t>DIRECCIÓN DE ATENCIÓN A COMUNIDADES RURALES Y ASUNTOS INDÍGENAS</t>
  </si>
  <si>
    <t>DIRECCIÓN DE PARTICIPACIÓN CIUDADANA</t>
  </si>
  <si>
    <t>DIRECCIÓN DE DESARROLLO ECONÓMICO</t>
  </si>
  <si>
    <t>DIRECCIÓN DE EMPRENDIMIENTO</t>
  </si>
  <si>
    <t>DIRECCIÓN DE TURISMO Y CULTURA</t>
  </si>
  <si>
    <t>DIRECCIÓN DE PROTECCIÓN CIVIL</t>
  </si>
  <si>
    <t>TRASPORTE URBANO MUNICIPAL</t>
  </si>
  <si>
    <t>UNIDAD DE TRANSPARENCIA</t>
  </si>
  <si>
    <t>OFICINA DEL ALCALDE</t>
  </si>
  <si>
    <t>DIRECCIÓN DE ADMINISTRACIÓN</t>
  </si>
  <si>
    <t>DIRECCIÓN DE ATENCIÓN CIUDADANA</t>
  </si>
  <si>
    <t>CABILDO, SÍNDICA</t>
  </si>
  <si>
    <t>ALFREDO V.BONFIL</t>
  </si>
  <si>
    <t>HAMPOLOL</t>
  </si>
  <si>
    <t>PICH</t>
  </si>
  <si>
    <t>TIXMUCUY</t>
  </si>
  <si>
    <t>BOLONCHEN CAHUICH</t>
  </si>
  <si>
    <t>CASTAMAY</t>
  </si>
  <si>
    <t>CHINÁ</t>
  </si>
  <si>
    <t>CHEMBLAS</t>
  </si>
  <si>
    <t>LERMA</t>
  </si>
  <si>
    <t>POCYAXUM</t>
  </si>
  <si>
    <t>SAMULA</t>
  </si>
  <si>
    <t>TIKINMUL</t>
  </si>
  <si>
    <t>ADOLFO RUIZ CORTINEZ</t>
  </si>
  <si>
    <t>BETHANIA</t>
  </si>
  <si>
    <t>CARLOS CANO CRUZ</t>
  </si>
  <si>
    <t>CRUCERO DE OXA</t>
  </si>
  <si>
    <t>HOBOMÓ</t>
  </si>
  <si>
    <t>IMÍ</t>
  </si>
  <si>
    <t>KIKAB</t>
  </si>
  <si>
    <t>LA LIBERTAD</t>
  </si>
  <si>
    <t>LOS LAURELES</t>
  </si>
  <si>
    <t>MELCHOR OCAMPO</t>
  </si>
  <si>
    <t>MUCUYCHAKAN</t>
  </si>
  <si>
    <t>NILCHI</t>
  </si>
  <si>
    <t>NOHACAL</t>
  </si>
  <si>
    <t>NUEVO PÉNJAMO</t>
  </si>
  <si>
    <t>NUEVO SAN ANTONIO EBULÁ</t>
  </si>
  <si>
    <t>PUEBLO NUEVO</t>
  </si>
  <si>
    <t>QUETZAL EDZNÁ</t>
  </si>
  <si>
    <t>SAN AGUSTIN OLÁ</t>
  </si>
  <si>
    <t>SAN ANTONIO BOBOLÁ</t>
  </si>
  <si>
    <t>SAN ANTONIO CAYAL</t>
  </si>
  <si>
    <t>SAN CAMILO</t>
  </si>
  <si>
    <t>SAN FRANCISCO KOBEN</t>
  </si>
  <si>
    <t>SAN LUCIANO</t>
  </si>
  <si>
    <t>SAN MIGUEL ALLENDE</t>
  </si>
  <si>
    <t>UAYAMÓN</t>
  </si>
  <si>
    <t>UZAZIL EDZNÁ</t>
  </si>
  <si>
    <t>DIF</t>
  </si>
  <si>
    <t>SMAPAC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</si>
</sst>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168" fontId="40" fillId="0" borderId="14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left" vertical="center" wrapText="1" indent="1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3" xfId="0" applyNumberFormat="1" applyFont="1" applyBorder="1" applyAlignment="1">
      <alignment horizontal="right" vertical="center"/>
    </xf>
    <xf numFmtId="168" fontId="41" fillId="0" borderId="13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left" vertical="center" wrapText="1" indent="1"/>
    </xf>
    <xf numFmtId="168" fontId="41" fillId="0" borderId="16" xfId="0" applyNumberFormat="1" applyFont="1" applyBorder="1" applyAlignment="1">
      <alignment horizontal="right" vertical="center" wrapText="1"/>
    </xf>
    <xf numFmtId="168" fontId="41" fillId="0" borderId="17" xfId="0" applyNumberFormat="1" applyFont="1" applyBorder="1" applyAlignment="1">
      <alignment horizontal="right" vertical="center"/>
    </xf>
    <xf numFmtId="168" fontId="40" fillId="0" borderId="13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right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5"/>
  <sheetViews>
    <sheetView tabSelected="1" view="pageBreakPreview" zoomScaleSheetLayoutView="100" zoomScalePageLayoutView="0" workbookViewId="0" topLeftCell="B1">
      <pane ySplit="8" topLeftCell="A123" activePane="bottomLeft" state="frozen"/>
      <selection pane="topLeft" activeCell="A1" sqref="A1"/>
      <selection pane="bottomLeft" activeCell="D136" sqref="D136"/>
    </sheetView>
  </sheetViews>
  <sheetFormatPr defaultColWidth="11.00390625" defaultRowHeight="15"/>
  <cols>
    <col min="1" max="1" width="4.421875" style="5" customWidth="1"/>
    <col min="2" max="2" width="45.28125" style="5" customWidth="1"/>
    <col min="3" max="3" width="15.140625" style="5" customWidth="1"/>
    <col min="4" max="4" width="13.28125" style="5" customWidth="1"/>
    <col min="5" max="5" width="16.28125" style="5" customWidth="1"/>
    <col min="6" max="6" width="13.00390625" style="5" customWidth="1"/>
    <col min="7" max="7" width="14.28125" style="5" customWidth="1"/>
    <col min="8" max="8" width="15.8515625" style="5" customWidth="1"/>
    <col min="9" max="16384" width="11.00390625" style="5" customWidth="1"/>
  </cols>
  <sheetData>
    <row r="1" ht="14.25" thickBot="1"/>
    <row r="2" spans="2:8" ht="13.5">
      <c r="B2" s="33" t="s">
        <v>14</v>
      </c>
      <c r="C2" s="34"/>
      <c r="D2" s="34"/>
      <c r="E2" s="34"/>
      <c r="F2" s="34"/>
      <c r="G2" s="34"/>
      <c r="H2" s="35"/>
    </row>
    <row r="3" spans="2:8" ht="13.5">
      <c r="B3" s="36" t="s">
        <v>0</v>
      </c>
      <c r="C3" s="37"/>
      <c r="D3" s="37"/>
      <c r="E3" s="37"/>
      <c r="F3" s="37"/>
      <c r="G3" s="37"/>
      <c r="H3" s="38"/>
    </row>
    <row r="4" spans="2:8" ht="13.5">
      <c r="B4" s="36" t="s">
        <v>1</v>
      </c>
      <c r="C4" s="37"/>
      <c r="D4" s="37"/>
      <c r="E4" s="37"/>
      <c r="F4" s="37"/>
      <c r="G4" s="37"/>
      <c r="H4" s="38"/>
    </row>
    <row r="5" spans="2:8" ht="13.5">
      <c r="B5" s="36" t="s">
        <v>15</v>
      </c>
      <c r="C5" s="37"/>
      <c r="D5" s="37"/>
      <c r="E5" s="37"/>
      <c r="F5" s="37"/>
      <c r="G5" s="37"/>
      <c r="H5" s="38"/>
    </row>
    <row r="6" spans="2:8" ht="14.25" thickBot="1">
      <c r="B6" s="39" t="s">
        <v>2</v>
      </c>
      <c r="C6" s="40"/>
      <c r="D6" s="40"/>
      <c r="E6" s="40"/>
      <c r="F6" s="40"/>
      <c r="G6" s="40"/>
      <c r="H6" s="41"/>
    </row>
    <row r="7" spans="2:8" ht="14.25" thickBot="1">
      <c r="B7" s="42" t="s">
        <v>3</v>
      </c>
      <c r="C7" s="44" t="s">
        <v>4</v>
      </c>
      <c r="D7" s="45"/>
      <c r="E7" s="45"/>
      <c r="F7" s="45"/>
      <c r="G7" s="46"/>
      <c r="H7" s="42" t="s">
        <v>5</v>
      </c>
    </row>
    <row r="8" spans="2:8" ht="27.75" thickBot="1">
      <c r="B8" s="43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43"/>
    </row>
    <row r="9" spans="2:8" ht="27">
      <c r="B9" s="18" t="s">
        <v>12</v>
      </c>
      <c r="C9" s="19">
        <f aca="true" t="shared" si="0" ref="C9:H9">SUM(C10:C72)</f>
        <v>1107372210</v>
      </c>
      <c r="D9" s="19">
        <f t="shared" si="0"/>
        <v>84404052</v>
      </c>
      <c r="E9" s="19">
        <f t="shared" si="0"/>
        <v>1191776262</v>
      </c>
      <c r="F9" s="19">
        <f t="shared" si="0"/>
        <v>331494156</v>
      </c>
      <c r="G9" s="19">
        <f t="shared" si="0"/>
        <v>296962741</v>
      </c>
      <c r="H9" s="19">
        <f t="shared" si="0"/>
        <v>860282106</v>
      </c>
    </row>
    <row r="10" spans="2:8" ht="12.75" customHeight="1">
      <c r="B10" s="20" t="s">
        <v>16</v>
      </c>
      <c r="C10" s="21">
        <f>ROUND('F6b_EAEPED_CA'!C10,0)</f>
        <v>13827638</v>
      </c>
      <c r="D10" s="21">
        <f>ROUND('F6b_EAEPED_CA'!D10,0)</f>
        <v>142609</v>
      </c>
      <c r="E10" s="21">
        <f aca="true" t="shared" si="1" ref="E10:E72">C10+D10</f>
        <v>13970247</v>
      </c>
      <c r="F10" s="21">
        <f>ROUND('F6b_EAEPED_CA'!F10,0)</f>
        <v>3373977</v>
      </c>
      <c r="G10" s="21">
        <v>2732271</v>
      </c>
      <c r="H10" s="22">
        <f aca="true" t="shared" si="2" ref="H10:H72">E10-F10</f>
        <v>10596270</v>
      </c>
    </row>
    <row r="11" spans="2:8" ht="13.5">
      <c r="B11" s="20" t="s">
        <v>17</v>
      </c>
      <c r="C11" s="21">
        <f>ROUND('F6b_EAEPED_CA'!C11,0)</f>
        <v>77232011</v>
      </c>
      <c r="D11" s="23">
        <f>ROUND('F6b_EAEPED_CA'!D11,0)</f>
        <v>28262869</v>
      </c>
      <c r="E11" s="23">
        <f t="shared" si="1"/>
        <v>105494880</v>
      </c>
      <c r="F11" s="23">
        <f>ROUND('F6b_EAEPED_CA'!F11,0)</f>
        <v>23947776</v>
      </c>
      <c r="G11" s="23">
        <f>ROUND('F6b_EAEPED_CA'!G11,0)</f>
        <v>21920568</v>
      </c>
      <c r="H11" s="22">
        <f t="shared" si="2"/>
        <v>81547104</v>
      </c>
    </row>
    <row r="12" spans="2:8" ht="13.5">
      <c r="B12" s="20" t="s">
        <v>18</v>
      </c>
      <c r="C12" s="21">
        <f>ROUND('F6b_EAEPED_CA'!C12,0)</f>
        <v>15532872</v>
      </c>
      <c r="D12" s="23">
        <f>ROUND('F6b_EAEPED_CA'!D12,0)</f>
        <v>578293</v>
      </c>
      <c r="E12" s="23">
        <f t="shared" si="1"/>
        <v>16111165</v>
      </c>
      <c r="F12" s="23">
        <f>ROUND('F6b_EAEPED_CA'!F12,0)</f>
        <v>3009070</v>
      </c>
      <c r="G12" s="23">
        <f>ROUND('F6b_EAEPED_CA'!G12,0)</f>
        <v>2645613</v>
      </c>
      <c r="H12" s="22">
        <f t="shared" si="2"/>
        <v>13102095</v>
      </c>
    </row>
    <row r="13" spans="2:8" ht="41.25">
      <c r="B13" s="20" t="s">
        <v>19</v>
      </c>
      <c r="C13" s="21">
        <f>ROUND('F6b_EAEPED_CA'!C13,0)</f>
        <v>11859280</v>
      </c>
      <c r="D13" s="23">
        <f>ROUND('F6b_EAEPED_CA'!D13,0)</f>
        <v>92268</v>
      </c>
      <c r="E13" s="23">
        <f t="shared" si="1"/>
        <v>11951548</v>
      </c>
      <c r="F13" s="23">
        <f>ROUND('F6b_EAEPED_CA'!F13,0)</f>
        <v>2764902</v>
      </c>
      <c r="G13" s="23">
        <f>ROUND('F6b_EAEPED_CA'!G13,0)</f>
        <v>2341760</v>
      </c>
      <c r="H13" s="22">
        <f t="shared" si="2"/>
        <v>9186646</v>
      </c>
    </row>
    <row r="14" spans="2:8" ht="13.5">
      <c r="B14" s="20" t="s">
        <v>20</v>
      </c>
      <c r="C14" s="21">
        <f>ROUND('F6b_EAEPED_CA'!C14,0)</f>
        <v>6817927</v>
      </c>
      <c r="D14" s="23">
        <f>ROUND('F6b_EAEPED_CA'!D14,0)</f>
        <v>4740201</v>
      </c>
      <c r="E14" s="23">
        <f t="shared" si="1"/>
        <v>11558128</v>
      </c>
      <c r="F14" s="23">
        <v>3199474</v>
      </c>
      <c r="G14" s="23">
        <f>ROUND('F6b_EAEPED_CA'!G14,0)</f>
        <v>3031498</v>
      </c>
      <c r="H14" s="22">
        <f t="shared" si="2"/>
        <v>8358654</v>
      </c>
    </row>
    <row r="15" spans="2:8" ht="13.5">
      <c r="B15" s="20" t="s">
        <v>21</v>
      </c>
      <c r="C15" s="21">
        <f>ROUND('F6b_EAEPED_CA'!C15,0)</f>
        <v>87662462</v>
      </c>
      <c r="D15" s="23">
        <f>ROUND('F6b_EAEPED_CA'!D15,0)</f>
        <v>40271267</v>
      </c>
      <c r="E15" s="23">
        <f t="shared" si="1"/>
        <v>127933729</v>
      </c>
      <c r="F15" s="23">
        <v>41545122</v>
      </c>
      <c r="G15" s="23">
        <f>ROUND('F6b_EAEPED_CA'!G15,0)</f>
        <v>39905409</v>
      </c>
      <c r="H15" s="22">
        <f t="shared" si="2"/>
        <v>86388607</v>
      </c>
    </row>
    <row r="16" spans="2:8" ht="13.5">
      <c r="B16" s="20" t="s">
        <v>22</v>
      </c>
      <c r="C16" s="21">
        <f>ROUND('F6b_EAEPED_CA'!C16,0)</f>
        <v>214913838</v>
      </c>
      <c r="D16" s="23">
        <f>ROUND('F6b_EAEPED_CA'!D16,0)</f>
        <v>1557878</v>
      </c>
      <c r="E16" s="23">
        <f t="shared" si="1"/>
        <v>216471716</v>
      </c>
      <c r="F16" s="23">
        <f>ROUND('F6b_EAEPED_CA'!F16,0)</f>
        <v>66143929</v>
      </c>
      <c r="G16" s="23">
        <f>ROUND('F6b_EAEPED_CA'!G16,0)</f>
        <v>57783827</v>
      </c>
      <c r="H16" s="22">
        <f t="shared" si="2"/>
        <v>150327787</v>
      </c>
    </row>
    <row r="17" spans="2:8" ht="13.5">
      <c r="B17" s="20" t="s">
        <v>23</v>
      </c>
      <c r="C17" s="21">
        <f>ROUND('F6b_EAEPED_CA'!C17,0)</f>
        <v>13302032</v>
      </c>
      <c r="D17" s="23">
        <f>ROUND('F6b_EAEPED_CA'!D17,0)</f>
        <v>-1286864</v>
      </c>
      <c r="E17" s="23">
        <f t="shared" si="1"/>
        <v>12015168</v>
      </c>
      <c r="F17" s="23">
        <f>ROUND('F6b_EAEPED_CA'!F17,0)</f>
        <v>2598621</v>
      </c>
      <c r="G17" s="23">
        <f>ROUND('F6b_EAEPED_CA'!G17,0)</f>
        <v>2112311</v>
      </c>
      <c r="H17" s="22">
        <f t="shared" si="2"/>
        <v>9416547</v>
      </c>
    </row>
    <row r="18" spans="2:8" ht="27">
      <c r="B18" s="24" t="s">
        <v>24</v>
      </c>
      <c r="C18" s="21">
        <f>ROUND('F6b_EAEPED_CA'!C18,0)</f>
        <v>13713642</v>
      </c>
      <c r="D18" s="23">
        <f>ROUND('F6b_EAEPED_CA'!D18,0)</f>
        <v>-836248</v>
      </c>
      <c r="E18" s="23">
        <f t="shared" si="1"/>
        <v>12877394</v>
      </c>
      <c r="F18" s="23">
        <f>ROUND('F6b_EAEPED_CA'!F18,0)</f>
        <v>2791902</v>
      </c>
      <c r="G18" s="23">
        <f>ROUND('F6b_EAEPED_CA'!G18,0)</f>
        <v>2336399</v>
      </c>
      <c r="H18" s="23">
        <f t="shared" si="2"/>
        <v>10085492</v>
      </c>
    </row>
    <row r="19" spans="2:8" ht="13.5">
      <c r="B19" s="24" t="s">
        <v>25</v>
      </c>
      <c r="C19" s="21">
        <f>ROUND('F6b_EAEPED_CA'!C19,0)</f>
        <v>25694633</v>
      </c>
      <c r="D19" s="23">
        <f>ROUND('F6b_EAEPED_CA'!D19,0)</f>
        <v>-1037331</v>
      </c>
      <c r="E19" s="23">
        <f t="shared" si="1"/>
        <v>24657302</v>
      </c>
      <c r="F19" s="23">
        <f>ROUND('F6b_EAEPED_CA'!F19,0)</f>
        <v>4429005</v>
      </c>
      <c r="G19" s="23">
        <f>ROUND('F6b_EAEPED_CA'!G19,0)</f>
        <v>3849035</v>
      </c>
      <c r="H19" s="23">
        <f t="shared" si="2"/>
        <v>20228297</v>
      </c>
    </row>
    <row r="20" spans="2:8" ht="13.5">
      <c r="B20" s="24" t="s">
        <v>26</v>
      </c>
      <c r="C20" s="21">
        <f>ROUND('F6b_EAEPED_CA'!C20,0)</f>
        <v>14586171</v>
      </c>
      <c r="D20" s="23">
        <f>ROUND('F6b_EAEPED_CA'!D20,0)</f>
        <v>-1472054</v>
      </c>
      <c r="E20" s="23">
        <f t="shared" si="1"/>
        <v>13114117</v>
      </c>
      <c r="F20" s="23">
        <f>ROUND('F6b_EAEPED_CA'!F20,0)</f>
        <v>3381407</v>
      </c>
      <c r="G20" s="23">
        <f>ROUND('F6b_EAEPED_CA'!G20,0)</f>
        <v>2901659</v>
      </c>
      <c r="H20" s="23">
        <f t="shared" si="2"/>
        <v>9732710</v>
      </c>
    </row>
    <row r="21" spans="2:8" ht="27">
      <c r="B21" s="24" t="s">
        <v>27</v>
      </c>
      <c r="C21" s="21">
        <f>ROUND('F6b_EAEPED_CA'!C21,0)</f>
        <v>10368631</v>
      </c>
      <c r="D21" s="23">
        <f>ROUND('F6b_EAEPED_CA'!D21,0)</f>
        <v>-115452</v>
      </c>
      <c r="E21" s="23">
        <f t="shared" si="1"/>
        <v>10253179</v>
      </c>
      <c r="F21" s="23">
        <f>ROUND('F6b_EAEPED_CA'!F21,0)</f>
        <v>1387617</v>
      </c>
      <c r="G21" s="23">
        <f>ROUND('F6b_EAEPED_CA'!G21,0)</f>
        <v>1103492</v>
      </c>
      <c r="H21" s="23">
        <f t="shared" si="2"/>
        <v>8865562</v>
      </c>
    </row>
    <row r="22" spans="2:8" ht="13.5">
      <c r="B22" s="24" t="s">
        <v>28</v>
      </c>
      <c r="C22" s="21">
        <f>ROUND('F6b_EAEPED_CA'!C22,0)</f>
        <v>11538764</v>
      </c>
      <c r="D22" s="23">
        <f>ROUND('F6b_EAEPED_CA'!D22,0)</f>
        <v>374362</v>
      </c>
      <c r="E22" s="23">
        <f t="shared" si="1"/>
        <v>11913126</v>
      </c>
      <c r="F22" s="23">
        <v>2238969</v>
      </c>
      <c r="G22" s="23">
        <f>ROUND('F6b_EAEPED_CA'!G22,0)</f>
        <v>1783547</v>
      </c>
      <c r="H22" s="23">
        <f t="shared" si="2"/>
        <v>9674157</v>
      </c>
    </row>
    <row r="23" spans="2:8" ht="13.5">
      <c r="B23" s="24" t="s">
        <v>29</v>
      </c>
      <c r="C23" s="21">
        <f>ROUND('F6b_EAEPED_CA'!C23,0)</f>
        <v>13456916</v>
      </c>
      <c r="D23" s="23">
        <f>ROUND('F6b_EAEPED_CA'!D23,0)</f>
        <v>127679</v>
      </c>
      <c r="E23" s="23">
        <f t="shared" si="1"/>
        <v>13584595</v>
      </c>
      <c r="F23" s="23">
        <f>4500+2928416</f>
        <v>2932916</v>
      </c>
      <c r="G23" s="23">
        <f>ROUND('F6b_EAEPED_CA'!G23,0)</f>
        <v>2521711</v>
      </c>
      <c r="H23" s="23">
        <f t="shared" si="2"/>
        <v>10651679</v>
      </c>
    </row>
    <row r="24" spans="2:8" ht="13.5">
      <c r="B24" s="24" t="s">
        <v>30</v>
      </c>
      <c r="C24" s="21">
        <f>ROUND('F6b_EAEPED_CA'!C24,0)</f>
        <v>10261774</v>
      </c>
      <c r="D24" s="23">
        <f>ROUND('F6b_EAEPED_CA'!D24,0)</f>
        <v>-135395</v>
      </c>
      <c r="E24" s="23">
        <f t="shared" si="1"/>
        <v>10126379</v>
      </c>
      <c r="F24" s="23">
        <f>ROUND('F6b_EAEPED_CA'!F24,0)</f>
        <v>1247902</v>
      </c>
      <c r="G24" s="23">
        <f>ROUND('F6b_EAEPED_CA'!G24,0)</f>
        <v>1076968</v>
      </c>
      <c r="H24" s="23">
        <f t="shared" si="2"/>
        <v>8878477</v>
      </c>
    </row>
    <row r="25" spans="2:8" ht="13.5">
      <c r="B25" s="24" t="s">
        <v>31</v>
      </c>
      <c r="C25" s="21">
        <f>ROUND('F6b_EAEPED_CA'!C25,0)</f>
        <v>84986782</v>
      </c>
      <c r="D25" s="23">
        <f>ROUND('F6b_EAEPED_CA'!D25,0)</f>
        <v>22959515</v>
      </c>
      <c r="E25" s="23">
        <f t="shared" si="1"/>
        <v>107946297</v>
      </c>
      <c r="F25" s="23">
        <f>4500+62322328</f>
        <v>62326828</v>
      </c>
      <c r="G25" s="23">
        <v>51073662</v>
      </c>
      <c r="H25" s="23">
        <f t="shared" si="2"/>
        <v>45619469</v>
      </c>
    </row>
    <row r="26" spans="2:8" ht="13.5">
      <c r="B26" s="24" t="s">
        <v>32</v>
      </c>
      <c r="C26" s="21">
        <f>ROUND('F6b_EAEPED_CA'!C26,0)</f>
        <v>9657808</v>
      </c>
      <c r="D26" s="23">
        <f>ROUND('F6b_EAEPED_CA'!D26,0)</f>
        <v>-137909</v>
      </c>
      <c r="E26" s="23">
        <f t="shared" si="1"/>
        <v>9519899</v>
      </c>
      <c r="F26" s="23">
        <f>ROUND('F6b_EAEPED_CA'!F26,0)</f>
        <v>2120902</v>
      </c>
      <c r="G26" s="23">
        <f>ROUND('F6b_EAEPED_CA'!G26,0)</f>
        <v>1766388</v>
      </c>
      <c r="H26" s="23">
        <f t="shared" si="2"/>
        <v>7398997</v>
      </c>
    </row>
    <row r="27" spans="2:8" ht="13.5">
      <c r="B27" s="24" t="s">
        <v>33</v>
      </c>
      <c r="C27" s="21">
        <f>ROUND('F6b_EAEPED_CA'!C27,0)</f>
        <v>33136456</v>
      </c>
      <c r="D27" s="23">
        <f>ROUND('F6b_EAEPED_CA'!D27,0)</f>
        <v>-5210849</v>
      </c>
      <c r="E27" s="23">
        <f t="shared" si="1"/>
        <v>27925607</v>
      </c>
      <c r="F27" s="23">
        <f>ROUND('F6b_EAEPED_CA'!F27,0)</f>
        <v>4437719</v>
      </c>
      <c r="G27" s="23">
        <f>ROUND('F6b_EAEPED_CA'!G27,0)</f>
        <v>3371304</v>
      </c>
      <c r="H27" s="23">
        <f t="shared" si="2"/>
        <v>23487888</v>
      </c>
    </row>
    <row r="28" spans="2:8" ht="13.5">
      <c r="B28" s="24" t="s">
        <v>34</v>
      </c>
      <c r="C28" s="21">
        <f>ROUND('F6b_EAEPED_CA'!C28,0)</f>
        <v>4360593</v>
      </c>
      <c r="D28" s="23">
        <f>ROUND('F6b_EAEPED_CA'!D28,0)</f>
        <v>10000</v>
      </c>
      <c r="E28" s="23">
        <f t="shared" si="1"/>
        <v>4370593</v>
      </c>
      <c r="F28" s="23">
        <f>ROUND('F6b_EAEPED_CA'!F28,0)</f>
        <v>951495</v>
      </c>
      <c r="G28" s="23">
        <f>ROUND('F6b_EAEPED_CA'!G28,0)</f>
        <v>821233</v>
      </c>
      <c r="H28" s="23">
        <f t="shared" si="2"/>
        <v>3419098</v>
      </c>
    </row>
    <row r="29" spans="2:8" ht="13.5">
      <c r="B29" s="24" t="s">
        <v>35</v>
      </c>
      <c r="C29" s="21">
        <f>ROUND('F6b_EAEPED_CA'!C29,0)</f>
        <v>44126320</v>
      </c>
      <c r="D29" s="23">
        <f>ROUND('F6b_EAEPED_CA'!D29,0)</f>
        <v>-977571</v>
      </c>
      <c r="E29" s="23">
        <f t="shared" si="1"/>
        <v>43148749</v>
      </c>
      <c r="F29" s="23">
        <f>9000+10009323</f>
        <v>10018323</v>
      </c>
      <c r="G29" s="23">
        <f>ROUND('F6b_EAEPED_CA'!G29,0)</f>
        <v>8250299</v>
      </c>
      <c r="H29" s="23">
        <f t="shared" si="2"/>
        <v>33130426</v>
      </c>
    </row>
    <row r="30" spans="2:8" ht="13.5">
      <c r="B30" s="24" t="s">
        <v>36</v>
      </c>
      <c r="C30" s="21">
        <f>ROUND('F6b_EAEPED_CA'!C30,0)</f>
        <v>138963394</v>
      </c>
      <c r="D30" s="23">
        <f>ROUND('F6b_EAEPED_CA'!D30,0)</f>
        <v>-5107943</v>
      </c>
      <c r="E30" s="23">
        <f t="shared" si="1"/>
        <v>133855451</v>
      </c>
      <c r="F30" s="23">
        <f>ROUND('F6b_EAEPED_CA'!F30,0)</f>
        <v>33354662</v>
      </c>
      <c r="G30" s="23">
        <f>ROUND('F6b_EAEPED_CA'!G30,0)</f>
        <v>30930610</v>
      </c>
      <c r="H30" s="23">
        <f t="shared" si="2"/>
        <v>100500789</v>
      </c>
    </row>
    <row r="31" spans="2:8" ht="13.5">
      <c r="B31" s="24" t="s">
        <v>37</v>
      </c>
      <c r="C31" s="21">
        <f>ROUND('F6b_EAEPED_CA'!C31,0)</f>
        <v>7362030</v>
      </c>
      <c r="D31" s="23">
        <f>ROUND('F6b_EAEPED_CA'!D31,0)</f>
        <v>10000</v>
      </c>
      <c r="E31" s="23">
        <f t="shared" si="1"/>
        <v>7372030</v>
      </c>
      <c r="F31" s="23">
        <f>ROUND('F6b_EAEPED_CA'!F31,0)</f>
        <v>1180761</v>
      </c>
      <c r="G31" s="23">
        <v>1007350</v>
      </c>
      <c r="H31" s="23">
        <f t="shared" si="2"/>
        <v>6191269</v>
      </c>
    </row>
    <row r="32" spans="2:8" ht="13.5">
      <c r="B32" s="24" t="s">
        <v>38</v>
      </c>
      <c r="C32" s="21">
        <f>ROUND('F6b_EAEPED_CA'!C32,0)</f>
        <v>7854683</v>
      </c>
      <c r="D32" s="23">
        <v>836059</v>
      </c>
      <c r="E32" s="23">
        <f t="shared" si="1"/>
        <v>8690742</v>
      </c>
      <c r="F32" s="23">
        <f>ROUND('F6b_EAEPED_CA'!F32,0)</f>
        <v>1840092</v>
      </c>
      <c r="G32" s="23">
        <f>ROUND('F6b_EAEPED_CA'!G32,0)</f>
        <v>1429542</v>
      </c>
      <c r="H32" s="23">
        <f t="shared" si="2"/>
        <v>6850650</v>
      </c>
    </row>
    <row r="33" spans="2:8" ht="13.5">
      <c r="B33" s="24" t="s">
        <v>39</v>
      </c>
      <c r="C33" s="21">
        <f>ROUND('F6b_EAEPED_CA'!C33,0)</f>
        <v>1319414</v>
      </c>
      <c r="D33" s="23">
        <f>ROUND('F6b_EAEPED_CA'!D33,0)</f>
        <v>6966</v>
      </c>
      <c r="E33" s="23">
        <f t="shared" si="1"/>
        <v>1326380</v>
      </c>
      <c r="F33" s="23">
        <f>ROUND('F6b_EAEPED_CA'!F33,0)</f>
        <v>325220</v>
      </c>
      <c r="G33" s="23">
        <f>ROUND('F6b_EAEPED_CA'!G33,0)</f>
        <v>325220</v>
      </c>
      <c r="H33" s="23">
        <f t="shared" si="2"/>
        <v>1001160</v>
      </c>
    </row>
    <row r="34" spans="2:8" ht="13.5">
      <c r="B34" s="24" t="s">
        <v>40</v>
      </c>
      <c r="C34" s="21">
        <f>ROUND('F6b_EAEPED_CA'!C34,0)</f>
        <v>1196045</v>
      </c>
      <c r="D34" s="23">
        <f>ROUND('F6b_EAEPED_CA'!D34,0)</f>
        <v>5805</v>
      </c>
      <c r="E34" s="23">
        <f t="shared" si="1"/>
        <v>1201850</v>
      </c>
      <c r="F34" s="23">
        <v>290856</v>
      </c>
      <c r="G34" s="23">
        <v>290856</v>
      </c>
      <c r="H34" s="23">
        <f t="shared" si="2"/>
        <v>910994</v>
      </c>
    </row>
    <row r="35" spans="2:8" ht="13.5">
      <c r="B35" s="24" t="s">
        <v>41</v>
      </c>
      <c r="C35" s="21">
        <f>ROUND('F6b_EAEPED_CA'!C35,0)</f>
        <v>1254653</v>
      </c>
      <c r="D35" s="23">
        <f>ROUND('F6b_EAEPED_CA'!D35,0)</f>
        <v>2322</v>
      </c>
      <c r="E35" s="23">
        <f t="shared" si="1"/>
        <v>1256975</v>
      </c>
      <c r="F35" s="23">
        <v>300001</v>
      </c>
      <c r="G35" s="23">
        <v>300001</v>
      </c>
      <c r="H35" s="23">
        <f t="shared" si="2"/>
        <v>956974</v>
      </c>
    </row>
    <row r="36" spans="2:8" ht="13.5">
      <c r="B36" s="24" t="s">
        <v>42</v>
      </c>
      <c r="C36" s="21">
        <f>ROUND('F6b_EAEPED_CA'!C36,0)</f>
        <v>986015</v>
      </c>
      <c r="D36" s="23">
        <f>ROUND('F6b_EAEPED_CA'!D36,0)</f>
        <v>3483</v>
      </c>
      <c r="E36" s="23">
        <f t="shared" si="1"/>
        <v>989498</v>
      </c>
      <c r="F36" s="23">
        <v>236083</v>
      </c>
      <c r="G36" s="23">
        <v>236083</v>
      </c>
      <c r="H36" s="23">
        <f t="shared" si="2"/>
        <v>753415</v>
      </c>
    </row>
    <row r="37" spans="2:8" ht="13.5">
      <c r="B37" s="24" t="s">
        <v>43</v>
      </c>
      <c r="C37" s="21">
        <f>ROUND('F6b_EAEPED_CA'!C37,0)</f>
        <v>433766</v>
      </c>
      <c r="D37" s="23">
        <f>ROUND('F6b_EAEPED_CA'!D37,0)</f>
        <v>0</v>
      </c>
      <c r="E37" s="23">
        <f t="shared" si="1"/>
        <v>433766</v>
      </c>
      <c r="F37" s="23">
        <f>ROUND('F6b_EAEPED_CA'!F37,0)</f>
        <v>105906</v>
      </c>
      <c r="G37" s="23">
        <f>ROUND('F6b_EAEPED_CA'!G37,0)</f>
        <v>105906</v>
      </c>
      <c r="H37" s="23">
        <f t="shared" si="2"/>
        <v>327860</v>
      </c>
    </row>
    <row r="38" spans="2:8" ht="13.5">
      <c r="B38" s="24" t="s">
        <v>44</v>
      </c>
      <c r="C38" s="21">
        <f>ROUND('F6b_EAEPED_CA'!C38,0)</f>
        <v>647448</v>
      </c>
      <c r="D38" s="23">
        <f>ROUND('F6b_EAEPED_CA'!D38,0)</f>
        <v>0</v>
      </c>
      <c r="E38" s="23">
        <f t="shared" si="1"/>
        <v>647448</v>
      </c>
      <c r="F38" s="23">
        <f>ROUND('F6b_EAEPED_CA'!F38,0)</f>
        <v>157509</v>
      </c>
      <c r="G38" s="23">
        <f>ROUND('F6b_EAEPED_CA'!G38,0)</f>
        <v>157509</v>
      </c>
      <c r="H38" s="23">
        <f t="shared" si="2"/>
        <v>489939</v>
      </c>
    </row>
    <row r="39" spans="2:8" ht="13.5">
      <c r="B39" s="24" t="s">
        <v>45</v>
      </c>
      <c r="C39" s="21">
        <v>1044146</v>
      </c>
      <c r="D39" s="23">
        <f>ROUND('F6b_EAEPED_CA'!D39,0)</f>
        <v>1161</v>
      </c>
      <c r="E39" s="23">
        <f t="shared" si="1"/>
        <v>1045307</v>
      </c>
      <c r="F39" s="23">
        <f>ROUND('F6b_EAEPED_CA'!F39,0)</f>
        <v>254494</v>
      </c>
      <c r="G39" s="23">
        <f>ROUND('F6b_EAEPED_CA'!G39,0)</f>
        <v>254494</v>
      </c>
      <c r="H39" s="23">
        <f t="shared" si="2"/>
        <v>790813</v>
      </c>
    </row>
    <row r="40" spans="2:8" ht="13.5">
      <c r="B40" s="24" t="s">
        <v>46</v>
      </c>
      <c r="C40" s="21">
        <f>ROUND('F6b_EAEPED_CA'!C40,0)</f>
        <v>468617</v>
      </c>
      <c r="D40" s="23">
        <f>ROUND('F6b_EAEPED_CA'!D40,0)</f>
        <v>0</v>
      </c>
      <c r="E40" s="23">
        <f t="shared" si="1"/>
        <v>468617</v>
      </c>
      <c r="F40" s="23">
        <f>ROUND('F6b_EAEPED_CA'!F40,0)</f>
        <v>113525</v>
      </c>
      <c r="G40" s="23">
        <f>ROUND('F6b_EAEPED_CA'!G40,0)</f>
        <v>113525</v>
      </c>
      <c r="H40" s="23">
        <f t="shared" si="2"/>
        <v>355092</v>
      </c>
    </row>
    <row r="41" spans="2:8" ht="13.5">
      <c r="B41" s="24" t="s">
        <v>47</v>
      </c>
      <c r="C41" s="21">
        <f>ROUND('F6b_EAEPED_CA'!C41,0)</f>
        <v>1154138</v>
      </c>
      <c r="D41" s="23">
        <f>ROUND('F6b_EAEPED_CA'!D41,0)</f>
        <v>3480</v>
      </c>
      <c r="E41" s="23">
        <f t="shared" si="1"/>
        <v>1157618</v>
      </c>
      <c r="F41" s="23">
        <f>ROUND('F6b_EAEPED_CA'!F41,0)</f>
        <v>277708</v>
      </c>
      <c r="G41" s="23">
        <f>ROUND('F6b_EAEPED_CA'!G41,0)</f>
        <v>277708</v>
      </c>
      <c r="H41" s="23">
        <f t="shared" si="2"/>
        <v>879910</v>
      </c>
    </row>
    <row r="42" spans="2:8" ht="13.5">
      <c r="B42" s="24" t="s">
        <v>48</v>
      </c>
      <c r="C42" s="21">
        <f>ROUND('F6b_EAEPED_CA'!C42,0)</f>
        <v>494321</v>
      </c>
      <c r="D42" s="23">
        <f>ROUND('F6b_EAEPED_CA'!D42,0)</f>
        <v>0</v>
      </c>
      <c r="E42" s="23">
        <f t="shared" si="1"/>
        <v>494321</v>
      </c>
      <c r="F42" s="23">
        <f>ROUND('F6b_EAEPED_CA'!F42,0)</f>
        <v>120286</v>
      </c>
      <c r="G42" s="23">
        <f>ROUND('F6b_EAEPED_CA'!G42,0)</f>
        <v>120286</v>
      </c>
      <c r="H42" s="23">
        <f t="shared" si="2"/>
        <v>374035</v>
      </c>
    </row>
    <row r="43" spans="2:8" ht="13.5">
      <c r="B43" s="24" t="s">
        <v>49</v>
      </c>
      <c r="C43" s="21">
        <f>ROUND('F6b_EAEPED_CA'!C43,0)</f>
        <v>849242</v>
      </c>
      <c r="D43" s="23">
        <f>ROUND('F6b_EAEPED_CA'!D43,0)</f>
        <v>0</v>
      </c>
      <c r="E43" s="23">
        <f t="shared" si="1"/>
        <v>849242</v>
      </c>
      <c r="F43" s="23">
        <f>ROUND('F6b_EAEPED_CA'!F43,0)</f>
        <v>206666</v>
      </c>
      <c r="G43" s="23">
        <f>ROUND('F6b_EAEPED_CA'!G43,0)</f>
        <v>206666</v>
      </c>
      <c r="H43" s="23">
        <f t="shared" si="2"/>
        <v>642576</v>
      </c>
    </row>
    <row r="44" spans="2:8" ht="13.5">
      <c r="B44" s="24" t="s">
        <v>50</v>
      </c>
      <c r="C44" s="21">
        <f>ROUND('F6b_EAEPED_CA'!C44,0)</f>
        <v>712955</v>
      </c>
      <c r="D44" s="23">
        <f>ROUND('F6b_EAEPED_CA'!D44,0)</f>
        <v>0</v>
      </c>
      <c r="E44" s="23">
        <f t="shared" si="1"/>
        <v>712955</v>
      </c>
      <c r="F44" s="23">
        <f>ROUND('F6b_EAEPED_CA'!F44,0)</f>
        <v>173481</v>
      </c>
      <c r="G44" s="23">
        <f>ROUND('F6b_EAEPED_CA'!G44,0)</f>
        <v>173481</v>
      </c>
      <c r="H44" s="23">
        <f t="shared" si="2"/>
        <v>539474</v>
      </c>
    </row>
    <row r="45" spans="2:8" ht="13.5">
      <c r="B45" s="24" t="s">
        <v>51</v>
      </c>
      <c r="C45" s="21">
        <f>ROUND('F6b_EAEPED_CA'!C45,0)</f>
        <v>394218</v>
      </c>
      <c r="D45" s="23">
        <f>ROUND('F6b_EAEPED_CA'!D45,0)</f>
        <v>0</v>
      </c>
      <c r="E45" s="23">
        <f t="shared" si="1"/>
        <v>394218</v>
      </c>
      <c r="F45" s="23">
        <f>ROUND('F6b_EAEPED_CA'!F45,0)</f>
        <v>96876</v>
      </c>
      <c r="G45" s="23">
        <f>ROUND('F6b_EAEPED_CA'!G45,0)</f>
        <v>96876</v>
      </c>
      <c r="H45" s="23">
        <f t="shared" si="2"/>
        <v>297342</v>
      </c>
    </row>
    <row r="46" spans="2:8" ht="13.5">
      <c r="B46" s="24" t="s">
        <v>52</v>
      </c>
      <c r="C46" s="21">
        <f>ROUND('F6b_EAEPED_CA'!C46,0)</f>
        <v>435295</v>
      </c>
      <c r="D46" s="23">
        <f>ROUND('F6b_EAEPED_CA'!D46,0)</f>
        <v>0</v>
      </c>
      <c r="E46" s="23">
        <f t="shared" si="1"/>
        <v>435295</v>
      </c>
      <c r="F46" s="23">
        <f>ROUND('F6b_EAEPED_CA'!F46,0)</f>
        <v>105810</v>
      </c>
      <c r="G46" s="23">
        <f>ROUND('F6b_EAEPED_CA'!G46,0)</f>
        <v>105810</v>
      </c>
      <c r="H46" s="23">
        <f t="shared" si="2"/>
        <v>329485</v>
      </c>
    </row>
    <row r="47" spans="2:8" ht="13.5">
      <c r="B47" s="24" t="s">
        <v>53</v>
      </c>
      <c r="C47" s="21">
        <f>ROUND('F6b_EAEPED_CA'!C47,0)</f>
        <v>298462</v>
      </c>
      <c r="D47" s="23">
        <f>ROUND('F6b_EAEPED_CA'!D47,0)</f>
        <v>0</v>
      </c>
      <c r="E47" s="23">
        <f t="shared" si="1"/>
        <v>298462</v>
      </c>
      <c r="F47" s="23">
        <f>ROUND('F6b_EAEPED_CA'!F47,0)</f>
        <v>73349</v>
      </c>
      <c r="G47" s="23">
        <f>ROUND('F6b_EAEPED_CA'!G47,0)</f>
        <v>73349</v>
      </c>
      <c r="H47" s="23">
        <f t="shared" si="2"/>
        <v>225113</v>
      </c>
    </row>
    <row r="48" spans="2:8" ht="13.5">
      <c r="B48" s="24" t="s">
        <v>54</v>
      </c>
      <c r="C48" s="21">
        <f>ROUND('F6b_EAEPED_CA'!C48,0)</f>
        <v>368966</v>
      </c>
      <c r="D48" s="23">
        <f>ROUND('F6b_EAEPED_CA'!D48,0)</f>
        <v>0</v>
      </c>
      <c r="E48" s="23">
        <f t="shared" si="1"/>
        <v>368966</v>
      </c>
      <c r="F48" s="23">
        <f>ROUND('F6b_EAEPED_CA'!F48,0)</f>
        <v>90978</v>
      </c>
      <c r="G48" s="23">
        <f>ROUND('F6b_EAEPED_CA'!G48,0)</f>
        <v>90978</v>
      </c>
      <c r="H48" s="23">
        <f t="shared" si="2"/>
        <v>277988</v>
      </c>
    </row>
    <row r="49" spans="2:8" ht="13.5">
      <c r="B49" s="24" t="s">
        <v>55</v>
      </c>
      <c r="C49" s="21">
        <f>ROUND('F6b_EAEPED_CA'!C49,0)</f>
        <v>313825</v>
      </c>
      <c r="D49" s="23">
        <f>ROUND('F6b_EAEPED_CA'!D49,0)</f>
        <v>0</v>
      </c>
      <c r="E49" s="23">
        <f t="shared" si="1"/>
        <v>313825</v>
      </c>
      <c r="F49" s="23">
        <f>ROUND('F6b_EAEPED_CA'!F49,0)</f>
        <v>75891</v>
      </c>
      <c r="G49" s="23">
        <f>ROUND('F6b_EAEPED_CA'!G49,0)</f>
        <v>75891</v>
      </c>
      <c r="H49" s="23">
        <f t="shared" si="2"/>
        <v>237934</v>
      </c>
    </row>
    <row r="50" spans="2:8" ht="13.5">
      <c r="B50" s="24" t="s">
        <v>56</v>
      </c>
      <c r="C50" s="21">
        <f>ROUND('F6b_EAEPED_CA'!C50,0)</f>
        <v>627531</v>
      </c>
      <c r="D50" s="23">
        <f>ROUND('F6b_EAEPED_CA'!D50,0)</f>
        <v>0</v>
      </c>
      <c r="E50" s="23">
        <f t="shared" si="1"/>
        <v>627531</v>
      </c>
      <c r="F50" s="23">
        <f>ROUND('F6b_EAEPED_CA'!F50,0)</f>
        <v>153354</v>
      </c>
      <c r="G50" s="23">
        <f>ROUND('F6b_EAEPED_CA'!G50,0)</f>
        <v>153354</v>
      </c>
      <c r="H50" s="23">
        <f t="shared" si="2"/>
        <v>474177</v>
      </c>
    </row>
    <row r="51" spans="2:8" ht="13.5">
      <c r="B51" s="24" t="s">
        <v>57</v>
      </c>
      <c r="C51" s="21">
        <f>ROUND('F6b_EAEPED_CA'!C51,0)</f>
        <v>314845</v>
      </c>
      <c r="D51" s="23">
        <f>ROUND('F6b_EAEPED_CA'!D51,0)</f>
        <v>0</v>
      </c>
      <c r="E51" s="23">
        <f t="shared" si="1"/>
        <v>314845</v>
      </c>
      <c r="F51" s="23">
        <f>ROUND('F6b_EAEPED_CA'!F51,0)</f>
        <v>76946</v>
      </c>
      <c r="G51" s="23">
        <f>ROUND('F6b_EAEPED_CA'!G51,0)</f>
        <v>76946</v>
      </c>
      <c r="H51" s="23">
        <f t="shared" si="2"/>
        <v>237899</v>
      </c>
    </row>
    <row r="52" spans="2:8" ht="13.5">
      <c r="B52" s="24" t="s">
        <v>58</v>
      </c>
      <c r="C52" s="21">
        <f>ROUND('F6b_EAEPED_CA'!C52,0)</f>
        <v>263844</v>
      </c>
      <c r="D52" s="23">
        <f>ROUND('F6b_EAEPED_CA'!D52,0)</f>
        <v>0</v>
      </c>
      <c r="E52" s="23">
        <f t="shared" si="1"/>
        <v>263844</v>
      </c>
      <c r="F52" s="23">
        <f>ROUND('F6b_EAEPED_CA'!F52,0)</f>
        <v>64158</v>
      </c>
      <c r="G52" s="23">
        <f>ROUND('F6b_EAEPED_CA'!G52,0)</f>
        <v>64158</v>
      </c>
      <c r="H52" s="23">
        <f t="shared" si="2"/>
        <v>199686</v>
      </c>
    </row>
    <row r="53" spans="2:8" ht="13.5">
      <c r="B53" s="24" t="s">
        <v>59</v>
      </c>
      <c r="C53" s="21">
        <f>ROUND('F6b_EAEPED_CA'!C53,0)</f>
        <v>677462</v>
      </c>
      <c r="D53" s="23">
        <f>ROUND('F6b_EAEPED_CA'!D53,0)</f>
        <v>1161</v>
      </c>
      <c r="E53" s="23">
        <f t="shared" si="1"/>
        <v>678623</v>
      </c>
      <c r="F53" s="23">
        <f>ROUND('F6b_EAEPED_CA'!F53,0)</f>
        <v>166413</v>
      </c>
      <c r="G53" s="23">
        <f>ROUND('F6b_EAEPED_CA'!G53,0)</f>
        <v>166413</v>
      </c>
      <c r="H53" s="23">
        <f t="shared" si="2"/>
        <v>512210</v>
      </c>
    </row>
    <row r="54" spans="2:8" ht="13.5">
      <c r="B54" s="24" t="s">
        <v>60</v>
      </c>
      <c r="C54" s="21">
        <f>ROUND('F6b_EAEPED_CA'!C54,0)</f>
        <v>477340</v>
      </c>
      <c r="D54" s="23">
        <f>ROUND('F6b_EAEPED_CA'!D54,0)</f>
        <v>1161</v>
      </c>
      <c r="E54" s="23">
        <f t="shared" si="1"/>
        <v>478501</v>
      </c>
      <c r="F54" s="23">
        <f>ROUND('F6b_EAEPED_CA'!F54,0)</f>
        <v>118085</v>
      </c>
      <c r="G54" s="23">
        <f>ROUND('F6b_EAEPED_CA'!G54,0)</f>
        <v>118085</v>
      </c>
      <c r="H54" s="23">
        <f t="shared" si="2"/>
        <v>360416</v>
      </c>
    </row>
    <row r="55" spans="2:8" ht="13.5">
      <c r="B55" s="24" t="s">
        <v>61</v>
      </c>
      <c r="C55" s="21">
        <f>ROUND('F6b_EAEPED_CA'!C55,0)</f>
        <v>251593</v>
      </c>
      <c r="D55" s="23">
        <f>ROUND('F6b_EAEPED_CA'!D55,0)</f>
        <v>0</v>
      </c>
      <c r="E55" s="23">
        <f t="shared" si="1"/>
        <v>251593</v>
      </c>
      <c r="F55" s="23">
        <f>ROUND('F6b_EAEPED_CA'!F55,0)</f>
        <v>61488</v>
      </c>
      <c r="G55" s="23">
        <f>ROUND('F6b_EAEPED_CA'!G55,0)</f>
        <v>61488</v>
      </c>
      <c r="H55" s="23">
        <f t="shared" si="2"/>
        <v>190105</v>
      </c>
    </row>
    <row r="56" spans="2:8" ht="13.5">
      <c r="B56" s="24" t="s">
        <v>62</v>
      </c>
      <c r="C56" s="21">
        <f>ROUND('F6b_EAEPED_CA'!C56,0)</f>
        <v>479076</v>
      </c>
      <c r="D56" s="23">
        <f>ROUND('F6b_EAEPED_CA'!D56,0)</f>
        <v>0</v>
      </c>
      <c r="E56" s="23">
        <f t="shared" si="1"/>
        <v>479076</v>
      </c>
      <c r="F56" s="23">
        <f>ROUND('F6b_EAEPED_CA'!F56,0)</f>
        <v>117134</v>
      </c>
      <c r="G56" s="23">
        <f>ROUND('F6b_EAEPED_CA'!G56,0)</f>
        <v>117134</v>
      </c>
      <c r="H56" s="23">
        <f t="shared" si="2"/>
        <v>361942</v>
      </c>
    </row>
    <row r="57" spans="2:8" ht="13.5">
      <c r="B57" s="24" t="s">
        <v>63</v>
      </c>
      <c r="C57" s="21">
        <f>ROUND('F6b_EAEPED_CA'!C57,0)</f>
        <v>514879</v>
      </c>
      <c r="D57" s="23">
        <f>ROUND('F6b_EAEPED_CA'!D57,0)</f>
        <v>0</v>
      </c>
      <c r="E57" s="23">
        <f t="shared" si="1"/>
        <v>514879</v>
      </c>
      <c r="F57" s="23">
        <f>ROUND('F6b_EAEPED_CA'!F57,0)</f>
        <v>126310</v>
      </c>
      <c r="G57" s="23">
        <f>ROUND('F6b_EAEPED_CA'!G57,0)</f>
        <v>126310</v>
      </c>
      <c r="H57" s="23">
        <f t="shared" si="2"/>
        <v>388569</v>
      </c>
    </row>
    <row r="58" spans="2:8" ht="13.5">
      <c r="B58" s="24" t="s">
        <v>64</v>
      </c>
      <c r="C58" s="21">
        <f>ROUND('F6b_EAEPED_CA'!C58,0)</f>
        <v>248994</v>
      </c>
      <c r="D58" s="23">
        <f>ROUND('F6b_EAEPED_CA'!D58,0)</f>
        <v>0</v>
      </c>
      <c r="E58" s="23">
        <f t="shared" si="1"/>
        <v>248994</v>
      </c>
      <c r="F58" s="23">
        <f>ROUND('F6b_EAEPED_CA'!F58,0)</f>
        <v>60890</v>
      </c>
      <c r="G58" s="23">
        <f>ROUND('F6b_EAEPED_CA'!G58,0)</f>
        <v>60890</v>
      </c>
      <c r="H58" s="23">
        <f t="shared" si="2"/>
        <v>188104</v>
      </c>
    </row>
    <row r="59" spans="2:8" ht="13.5">
      <c r="B59" s="24" t="s">
        <v>65</v>
      </c>
      <c r="C59" s="21">
        <f>ROUND('F6b_EAEPED_CA'!C59,0)</f>
        <v>204444</v>
      </c>
      <c r="D59" s="23">
        <f>ROUND('F6b_EAEPED_CA'!D59,0)</f>
        <v>0</v>
      </c>
      <c r="E59" s="23">
        <f t="shared" si="1"/>
        <v>204444</v>
      </c>
      <c r="F59" s="23">
        <f>ROUND('F6b_EAEPED_CA'!F59,0)</f>
        <v>50208</v>
      </c>
      <c r="G59" s="23">
        <f>ROUND('F6b_EAEPED_CA'!G59,0)</f>
        <v>50208</v>
      </c>
      <c r="H59" s="23">
        <f t="shared" si="2"/>
        <v>154236</v>
      </c>
    </row>
    <row r="60" spans="2:8" ht="13.5">
      <c r="B60" s="24" t="s">
        <v>66</v>
      </c>
      <c r="C60" s="21">
        <f>ROUND('F6b_EAEPED_CA'!C60,0)</f>
        <v>376790</v>
      </c>
      <c r="D60" s="23">
        <f>ROUND('F6b_EAEPED_CA'!D60,0)</f>
        <v>0</v>
      </c>
      <c r="E60" s="23">
        <f t="shared" si="1"/>
        <v>376790</v>
      </c>
      <c r="F60" s="23">
        <f>ROUND('F6b_EAEPED_CA'!F60,0)</f>
        <v>92444</v>
      </c>
      <c r="G60" s="23">
        <f>ROUND('F6b_EAEPED_CA'!G60,0)</f>
        <v>92444</v>
      </c>
      <c r="H60" s="23">
        <f t="shared" si="2"/>
        <v>284346</v>
      </c>
    </row>
    <row r="61" spans="2:8" ht="13.5">
      <c r="B61" s="24" t="s">
        <v>67</v>
      </c>
      <c r="C61" s="21">
        <f>ROUND('F6b_EAEPED_CA'!C61,0)</f>
        <v>387969</v>
      </c>
      <c r="D61" s="23">
        <f>ROUND('F6b_EAEPED_CA'!D61,0)</f>
        <v>0</v>
      </c>
      <c r="E61" s="23">
        <f t="shared" si="1"/>
        <v>387969</v>
      </c>
      <c r="F61" s="23">
        <f>ROUND('F6b_EAEPED_CA'!F61,0)</f>
        <v>94724</v>
      </c>
      <c r="G61" s="23">
        <f>ROUND('F6b_EAEPED_CA'!G61,0)</f>
        <v>94724</v>
      </c>
      <c r="H61" s="23">
        <f t="shared" si="2"/>
        <v>293245</v>
      </c>
    </row>
    <row r="62" spans="2:8" ht="13.5">
      <c r="B62" s="24" t="s">
        <v>68</v>
      </c>
      <c r="C62" s="21">
        <f>ROUND('F6b_EAEPED_CA'!C62,0)</f>
        <v>262135</v>
      </c>
      <c r="D62" s="23">
        <f>ROUND('F6b_EAEPED_CA'!D62,0)</f>
        <v>0</v>
      </c>
      <c r="E62" s="23">
        <f t="shared" si="1"/>
        <v>262135</v>
      </c>
      <c r="F62" s="23">
        <f>ROUND('F6b_EAEPED_CA'!F62,0)</f>
        <v>63100</v>
      </c>
      <c r="G62" s="23">
        <f>ROUND('F6b_EAEPED_CA'!G62,0)</f>
        <v>63100</v>
      </c>
      <c r="H62" s="23">
        <f t="shared" si="2"/>
        <v>199035</v>
      </c>
    </row>
    <row r="63" spans="2:8" ht="13.5">
      <c r="B63" s="24" t="s">
        <v>69</v>
      </c>
      <c r="C63" s="21">
        <f>ROUND('F6b_EAEPED_CA'!C63,0)</f>
        <v>369972</v>
      </c>
      <c r="D63" s="23">
        <f>ROUND('F6b_EAEPED_CA'!D63,0)</f>
        <v>0</v>
      </c>
      <c r="E63" s="23">
        <f t="shared" si="1"/>
        <v>369972</v>
      </c>
      <c r="F63" s="23">
        <f>ROUND('F6b_EAEPED_CA'!F63,0)</f>
        <v>90915</v>
      </c>
      <c r="G63" s="23">
        <f>ROUND('F6b_EAEPED_CA'!G63,0)</f>
        <v>90915</v>
      </c>
      <c r="H63" s="23">
        <f t="shared" si="2"/>
        <v>279057</v>
      </c>
    </row>
    <row r="64" spans="2:8" ht="13.5">
      <c r="B64" s="24" t="s">
        <v>70</v>
      </c>
      <c r="C64" s="21">
        <f>ROUND('F6b_EAEPED_CA'!C64,0)</f>
        <v>319741</v>
      </c>
      <c r="D64" s="23">
        <f>ROUND('F6b_EAEPED_CA'!D64,0)</f>
        <v>0</v>
      </c>
      <c r="E64" s="23">
        <f t="shared" si="1"/>
        <v>319741</v>
      </c>
      <c r="F64" s="23">
        <f>ROUND('F6b_EAEPED_CA'!F64,0)</f>
        <v>78248</v>
      </c>
      <c r="G64" s="23">
        <f>ROUND('F6b_EAEPED_CA'!G64,0)</f>
        <v>78248</v>
      </c>
      <c r="H64" s="23">
        <f t="shared" si="2"/>
        <v>241493</v>
      </c>
    </row>
    <row r="65" spans="2:8" ht="13.5">
      <c r="B65" s="24" t="s">
        <v>71</v>
      </c>
      <c r="C65" s="21">
        <f>ROUND('F6b_EAEPED_CA'!C65,0)</f>
        <v>249508</v>
      </c>
      <c r="D65" s="23">
        <f>ROUND('F6b_EAEPED_CA'!D65,0)</f>
        <v>0</v>
      </c>
      <c r="E65" s="23">
        <f t="shared" si="1"/>
        <v>249508</v>
      </c>
      <c r="F65" s="23">
        <f>ROUND('F6b_EAEPED_CA'!F65,0)</f>
        <v>60789</v>
      </c>
      <c r="G65" s="23">
        <f>ROUND('F6b_EAEPED_CA'!G65,0)</f>
        <v>60789</v>
      </c>
      <c r="H65" s="23">
        <f t="shared" si="2"/>
        <v>188719</v>
      </c>
    </row>
    <row r="66" spans="2:8" ht="13.5">
      <c r="B66" s="24" t="s">
        <v>72</v>
      </c>
      <c r="C66" s="21">
        <f>ROUND('F6b_EAEPED_CA'!C66,0)</f>
        <v>404509</v>
      </c>
      <c r="D66" s="23">
        <f>ROUND('F6b_EAEPED_CA'!D66,0)</f>
        <v>0</v>
      </c>
      <c r="E66" s="23">
        <f t="shared" si="1"/>
        <v>404509</v>
      </c>
      <c r="F66" s="23">
        <f>ROUND('F6b_EAEPED_CA'!F66,0)</f>
        <v>98161</v>
      </c>
      <c r="G66" s="23">
        <f>ROUND('F6b_EAEPED_CA'!G66,0)</f>
        <v>98161</v>
      </c>
      <c r="H66" s="23">
        <f t="shared" si="2"/>
        <v>306348</v>
      </c>
    </row>
    <row r="67" spans="2:8" ht="13.5">
      <c r="B67" s="24" t="s">
        <v>73</v>
      </c>
      <c r="C67" s="21">
        <f>ROUND('F6b_EAEPED_CA'!C67,0)</f>
        <v>291616</v>
      </c>
      <c r="D67" s="23">
        <f>ROUND('F6b_EAEPED_CA'!D67,0)</f>
        <v>0</v>
      </c>
      <c r="E67" s="23">
        <f t="shared" si="1"/>
        <v>291616</v>
      </c>
      <c r="F67" s="23">
        <f>ROUND('F6b_EAEPED_CA'!F67,0)</f>
        <v>71474</v>
      </c>
      <c r="G67" s="23">
        <f>ROUND('F6b_EAEPED_CA'!G67,0)</f>
        <v>71474</v>
      </c>
      <c r="H67" s="23">
        <f t="shared" si="2"/>
        <v>220142</v>
      </c>
    </row>
    <row r="68" spans="2:8" ht="13.5">
      <c r="B68" s="24" t="s">
        <v>74</v>
      </c>
      <c r="C68" s="21">
        <f>ROUND('F6b_EAEPED_CA'!C68,0)</f>
        <v>314751</v>
      </c>
      <c r="D68" s="23">
        <f>ROUND('F6b_EAEPED_CA'!D68,0)</f>
        <v>0</v>
      </c>
      <c r="E68" s="23">
        <f t="shared" si="1"/>
        <v>314751</v>
      </c>
      <c r="F68" s="23">
        <f>ROUND('F6b_EAEPED_CA'!F68,0)</f>
        <v>77201</v>
      </c>
      <c r="G68" s="23">
        <f>ROUND('F6b_EAEPED_CA'!G68,0)</f>
        <v>77201</v>
      </c>
      <c r="H68" s="23">
        <f t="shared" si="2"/>
        <v>237550</v>
      </c>
    </row>
    <row r="69" spans="2:8" ht="13.5">
      <c r="B69" s="24" t="s">
        <v>75</v>
      </c>
      <c r="C69" s="21">
        <f>ROUND('F6b_EAEPED_CA'!C69,0)</f>
        <v>434677</v>
      </c>
      <c r="D69" s="23">
        <f>ROUND('F6b_EAEPED_CA'!D69,0)</f>
        <v>0</v>
      </c>
      <c r="E69" s="23">
        <f t="shared" si="1"/>
        <v>434677</v>
      </c>
      <c r="F69" s="23">
        <f>ROUND('F6b_EAEPED_CA'!F69,0)</f>
        <v>105675</v>
      </c>
      <c r="G69" s="23">
        <f>ROUND('F6b_EAEPED_CA'!G69,0)</f>
        <v>105675</v>
      </c>
      <c r="H69" s="23">
        <f t="shared" si="2"/>
        <v>329002</v>
      </c>
    </row>
    <row r="70" spans="2:8" ht="13.5">
      <c r="B70" s="24" t="s">
        <v>76</v>
      </c>
      <c r="C70" s="21">
        <f>ROUND('F6b_EAEPED_CA'!C70,0)</f>
        <v>338895</v>
      </c>
      <c r="D70" s="23">
        <f>ROUND('F6b_EAEPED_CA'!D70,0)</f>
        <v>0</v>
      </c>
      <c r="E70" s="23">
        <f t="shared" si="1"/>
        <v>338895</v>
      </c>
      <c r="F70" s="23">
        <f>ROUND('F6b_EAEPED_CA'!F70,0)</f>
        <v>83208</v>
      </c>
      <c r="G70" s="23">
        <f>ROUND('F6b_EAEPED_CA'!G70,0)</f>
        <v>83208</v>
      </c>
      <c r="H70" s="23">
        <f t="shared" si="2"/>
        <v>255687</v>
      </c>
    </row>
    <row r="71" spans="2:8" ht="13.5">
      <c r="B71" s="24" t="s">
        <v>77</v>
      </c>
      <c r="C71" s="21">
        <f>ROUND('F6b_EAEPED_CA'!C71,0)</f>
        <v>27142755</v>
      </c>
      <c r="D71" s="23">
        <f>ROUND('F6b_EAEPED_CA'!D71,0)</f>
        <v>337234</v>
      </c>
      <c r="E71" s="23">
        <f t="shared" si="1"/>
        <v>27479989</v>
      </c>
      <c r="F71" s="23">
        <f>ROUND('F6b_EAEPED_CA'!F71,0)</f>
        <v>6424262</v>
      </c>
      <c r="G71" s="23">
        <f>ROUND('F6b_EAEPED_CA'!G71,0)</f>
        <v>6419762</v>
      </c>
      <c r="H71" s="23">
        <f t="shared" si="2"/>
        <v>21055727</v>
      </c>
    </row>
    <row r="72" spans="2:8" ht="13.5">
      <c r="B72" s="24" t="s">
        <v>78</v>
      </c>
      <c r="C72" s="21">
        <f>ROUND('F6b_EAEPED_CA'!C72,0)</f>
        <v>188830701</v>
      </c>
      <c r="D72" s="23">
        <f>ROUND('F6b_EAEPED_CA'!D72,0)</f>
        <v>395895</v>
      </c>
      <c r="E72" s="23">
        <f t="shared" si="1"/>
        <v>189226596</v>
      </c>
      <c r="F72" s="23">
        <f>ROUND('F6b_EAEPED_CA'!F72,0)</f>
        <v>38930959</v>
      </c>
      <c r="G72" s="23">
        <f>ROUND('F6b_EAEPED_CA'!G72,0)</f>
        <v>38930959</v>
      </c>
      <c r="H72" s="23">
        <f t="shared" si="2"/>
        <v>150295637</v>
      </c>
    </row>
    <row r="73" spans="2:8" s="15" customFormat="1" ht="27">
      <c r="B73" s="25" t="s">
        <v>13</v>
      </c>
      <c r="C73" s="26">
        <f aca="true" t="shared" si="3" ref="C73:H73">SUM(C74:C136)</f>
        <v>425799341</v>
      </c>
      <c r="D73" s="26">
        <f t="shared" si="3"/>
        <v>46979243</v>
      </c>
      <c r="E73" s="26">
        <f t="shared" si="3"/>
        <v>472778584</v>
      </c>
      <c r="F73" s="26">
        <f t="shared" si="3"/>
        <v>94296766</v>
      </c>
      <c r="G73" s="26">
        <f t="shared" si="3"/>
        <v>86621844</v>
      </c>
      <c r="H73" s="26">
        <f t="shared" si="3"/>
        <v>378481818</v>
      </c>
    </row>
    <row r="74" spans="2:8" ht="13.5">
      <c r="B74" s="27" t="s">
        <v>16</v>
      </c>
      <c r="C74" s="28">
        <f>ROUND('F6b_EAEPED_CA'!C74,0)</f>
        <v>0</v>
      </c>
      <c r="D74" s="28">
        <f>ROUND('F6b_EAEPED_CA'!D74,0)</f>
        <v>30000</v>
      </c>
      <c r="E74" s="28">
        <f aca="true" t="shared" si="4" ref="E74:E136">C74+D74</f>
        <v>30000</v>
      </c>
      <c r="F74" s="28">
        <f>ROUND('F6b_EAEPED_CA'!F74,0)</f>
        <v>8634</v>
      </c>
      <c r="G74" s="28">
        <f>ROUND('F6b_EAEPED_CA'!G74,0)</f>
        <v>8634</v>
      </c>
      <c r="H74" s="29">
        <f aca="true" t="shared" si="5" ref="H74:H136">E74-F74</f>
        <v>21366</v>
      </c>
    </row>
    <row r="75" spans="2:8" ht="13.5">
      <c r="B75" s="20" t="s">
        <v>17</v>
      </c>
      <c r="C75" s="21">
        <f>ROUND('F6b_EAEPED_CA'!C75,0)</f>
        <v>31743000</v>
      </c>
      <c r="D75" s="21">
        <f>ROUND('F6b_EAEPED_CA'!D75,0)</f>
        <v>10790644</v>
      </c>
      <c r="E75" s="21">
        <f t="shared" si="4"/>
        <v>42533644</v>
      </c>
      <c r="F75" s="21">
        <f>ROUND('F6b_EAEPED_CA'!F75,0)</f>
        <v>9932578</v>
      </c>
      <c r="G75" s="21">
        <f>ROUND('F6b_EAEPED_CA'!G75,0)</f>
        <v>9932578</v>
      </c>
      <c r="H75" s="22">
        <f t="shared" si="5"/>
        <v>32601066</v>
      </c>
    </row>
    <row r="76" spans="2:8" ht="13.5">
      <c r="B76" s="20" t="s">
        <v>18</v>
      </c>
      <c r="C76" s="21">
        <f>ROUND('F6b_EAEPED_CA'!C76,0)</f>
        <v>0</v>
      </c>
      <c r="D76" s="21">
        <f>ROUND('F6b_EAEPED_CA'!D76,0)</f>
        <v>29914</v>
      </c>
      <c r="E76" s="21">
        <f t="shared" si="4"/>
        <v>29914</v>
      </c>
      <c r="F76" s="21">
        <f>ROUND('F6b_EAEPED_CA'!F76,0)</f>
        <v>0</v>
      </c>
      <c r="G76" s="21">
        <f>ROUND('F6b_EAEPED_CA'!G76,0)</f>
        <v>0</v>
      </c>
      <c r="H76" s="22">
        <f t="shared" si="5"/>
        <v>29914</v>
      </c>
    </row>
    <row r="77" spans="2:8" ht="41.25">
      <c r="B77" s="20" t="s">
        <v>19</v>
      </c>
      <c r="C77" s="21">
        <f>ROUND('F6b_EAEPED_CA'!C77,0)</f>
        <v>0</v>
      </c>
      <c r="D77" s="21">
        <f>ROUND('F6b_EAEPED_CA'!D77,0)</f>
        <v>30000</v>
      </c>
      <c r="E77" s="21">
        <f t="shared" si="4"/>
        <v>30000</v>
      </c>
      <c r="F77" s="21">
        <f>ROUND('F6b_EAEPED_CA'!F77,0)</f>
        <v>8478</v>
      </c>
      <c r="G77" s="21">
        <f>ROUND('F6b_EAEPED_CA'!G77,0)</f>
        <v>8478</v>
      </c>
      <c r="H77" s="22">
        <f t="shared" si="5"/>
        <v>21522</v>
      </c>
    </row>
    <row r="78" spans="2:8" ht="13.5">
      <c r="B78" s="20" t="s">
        <v>20</v>
      </c>
      <c r="C78" s="23">
        <f>ROUND('F6b_EAEPED_CA'!C78,0)</f>
        <v>0</v>
      </c>
      <c r="D78" s="23">
        <f>ROUND('F6b_EAEPED_CA'!D78,0)</f>
        <v>12000</v>
      </c>
      <c r="E78" s="23">
        <f t="shared" si="4"/>
        <v>12000</v>
      </c>
      <c r="F78" s="23">
        <f>ROUND('F6b_EAEPED_CA'!F78,0)</f>
        <v>1924</v>
      </c>
      <c r="G78" s="23">
        <f>ROUND('F6b_EAEPED_CA'!G78,0)</f>
        <v>1924</v>
      </c>
      <c r="H78" s="22">
        <f t="shared" si="5"/>
        <v>10076</v>
      </c>
    </row>
    <row r="79" spans="2:8" ht="13.5">
      <c r="B79" s="20" t="s">
        <v>21</v>
      </c>
      <c r="C79" s="23">
        <f>ROUND('F6b_EAEPED_CA'!C79,0)</f>
        <v>3900000</v>
      </c>
      <c r="D79" s="23">
        <f>ROUND('F6b_EAEPED_CA'!D79,0)</f>
        <v>25046609</v>
      </c>
      <c r="E79" s="23">
        <f t="shared" si="4"/>
        <v>28946609</v>
      </c>
      <c r="F79" s="23">
        <f>ROUND('F6b_EAEPED_CA'!F79,0)</f>
        <v>23755935</v>
      </c>
      <c r="G79" s="23">
        <f>ROUND('F6b_EAEPED_CA'!G79,0)</f>
        <v>23755935</v>
      </c>
      <c r="H79" s="22">
        <f t="shared" si="5"/>
        <v>5190674</v>
      </c>
    </row>
    <row r="80" spans="2:8" ht="13.5">
      <c r="B80" s="20" t="s">
        <v>22</v>
      </c>
      <c r="C80" s="23">
        <f>ROUND('F6b_EAEPED_CA'!C80,0)</f>
        <v>302365526</v>
      </c>
      <c r="D80" s="23">
        <f>ROUND('F6b_EAEPED_CA'!D80,0)</f>
        <v>4079244</v>
      </c>
      <c r="E80" s="23">
        <f t="shared" si="4"/>
        <v>306444770</v>
      </c>
      <c r="F80" s="23">
        <f>ROUND('F6b_EAEPED_CA'!F80,0)</f>
        <v>51388480</v>
      </c>
      <c r="G80" s="23">
        <f>ROUND('F6b_EAEPED_CA'!G80,0)</f>
        <v>43713558</v>
      </c>
      <c r="H80" s="22">
        <f t="shared" si="5"/>
        <v>255056290</v>
      </c>
    </row>
    <row r="81" spans="2:8" ht="13.5">
      <c r="B81" s="20" t="s">
        <v>23</v>
      </c>
      <c r="C81" s="23">
        <f>ROUND('F6b_EAEPED_CA'!C81,0)</f>
        <v>0</v>
      </c>
      <c r="D81" s="23">
        <f>ROUND('F6b_EAEPED_CA'!D81,0)</f>
        <v>24000</v>
      </c>
      <c r="E81" s="23">
        <f t="shared" si="4"/>
        <v>24000</v>
      </c>
      <c r="F81" s="23">
        <f>ROUND('F6b_EAEPED_CA'!F81,0)</f>
        <v>5187</v>
      </c>
      <c r="G81" s="23">
        <f>ROUND('F6b_EAEPED_CA'!G81,0)</f>
        <v>5187</v>
      </c>
      <c r="H81" s="22">
        <f t="shared" si="5"/>
        <v>18813</v>
      </c>
    </row>
    <row r="82" spans="2:8" ht="27">
      <c r="B82" s="24" t="s">
        <v>24</v>
      </c>
      <c r="C82" s="23">
        <f>ROUND('F6b_EAEPED_CA'!C82,0)</f>
        <v>0</v>
      </c>
      <c r="D82" s="23">
        <f>ROUND('F6b_EAEPED_CA'!D82,0)</f>
        <v>12000</v>
      </c>
      <c r="E82" s="23">
        <f t="shared" si="4"/>
        <v>12000</v>
      </c>
      <c r="F82" s="23">
        <f>ROUND('F6b_EAEPED_CA'!F82,0)</f>
        <v>4095</v>
      </c>
      <c r="G82" s="23">
        <f>ROUND('F6b_EAEPED_CA'!G82,0)</f>
        <v>4095</v>
      </c>
      <c r="H82" s="22">
        <f t="shared" si="5"/>
        <v>7905</v>
      </c>
    </row>
    <row r="83" spans="2:8" ht="13.5">
      <c r="B83" s="24" t="s">
        <v>25</v>
      </c>
      <c r="C83" s="23">
        <f>ROUND('F6b_EAEPED_CA'!C83,0)</f>
        <v>1500000</v>
      </c>
      <c r="D83" s="23">
        <f>ROUND('F6b_EAEPED_CA'!D83,0)</f>
        <v>30000</v>
      </c>
      <c r="E83" s="23">
        <f t="shared" si="4"/>
        <v>1530000</v>
      </c>
      <c r="F83" s="23">
        <f>ROUND('F6b_EAEPED_CA'!F83,0)</f>
        <v>3744</v>
      </c>
      <c r="G83" s="23">
        <f>ROUND('F6b_EAEPED_CA'!G83,0)</f>
        <v>3744</v>
      </c>
      <c r="H83" s="22">
        <f t="shared" si="5"/>
        <v>1526256</v>
      </c>
    </row>
    <row r="84" spans="2:8" ht="13.5">
      <c r="B84" s="24" t="s">
        <v>26</v>
      </c>
      <c r="C84" s="23">
        <f>ROUND('F6b_EAEPED_CA'!C84,0)</f>
        <v>3000000</v>
      </c>
      <c r="D84" s="23">
        <f>ROUND('F6b_EAEPED_CA'!D84,0)</f>
        <v>6000</v>
      </c>
      <c r="E84" s="23">
        <f t="shared" si="4"/>
        <v>3006000</v>
      </c>
      <c r="F84" s="23">
        <f>ROUND('F6b_EAEPED_CA'!F84,0)</f>
        <v>2046</v>
      </c>
      <c r="G84" s="23">
        <f>ROUND('F6b_EAEPED_CA'!G84,0)</f>
        <v>2046</v>
      </c>
      <c r="H84" s="22">
        <f t="shared" si="5"/>
        <v>3003954</v>
      </c>
    </row>
    <row r="85" spans="2:8" ht="27">
      <c r="B85" s="24" t="s">
        <v>27</v>
      </c>
      <c r="C85" s="23">
        <f>ROUND('F6b_EAEPED_CA'!C85,0)</f>
        <v>0</v>
      </c>
      <c r="D85" s="23">
        <f>ROUND('F6b_EAEPED_CA'!D85,0)</f>
        <v>9000</v>
      </c>
      <c r="E85" s="23">
        <f t="shared" si="4"/>
        <v>9000</v>
      </c>
      <c r="F85" s="23">
        <f>ROUND('F6b_EAEPED_CA'!F85,0)</f>
        <v>1924</v>
      </c>
      <c r="G85" s="23">
        <f>ROUND('F6b_EAEPED_CA'!G85,0)</f>
        <v>1924</v>
      </c>
      <c r="H85" s="22">
        <f t="shared" si="5"/>
        <v>7076</v>
      </c>
    </row>
    <row r="86" spans="2:8" ht="13.5">
      <c r="B86" s="24" t="s">
        <v>28</v>
      </c>
      <c r="C86" s="23">
        <f>ROUND('F6b_EAEPED_CA'!C86,0)</f>
        <v>0</v>
      </c>
      <c r="D86" s="23">
        <f>ROUND('F6b_EAEPED_CA'!D86,0)</f>
        <v>22000</v>
      </c>
      <c r="E86" s="23">
        <f t="shared" si="4"/>
        <v>22000</v>
      </c>
      <c r="F86" s="23">
        <f>ROUND('F6b_EAEPED_CA'!F86,0)</f>
        <v>6559</v>
      </c>
      <c r="G86" s="23">
        <f>ROUND('F6b_EAEPED_CA'!G86,0)</f>
        <v>6559</v>
      </c>
      <c r="H86" s="22">
        <f t="shared" si="5"/>
        <v>15441</v>
      </c>
    </row>
    <row r="87" spans="2:8" ht="13.5">
      <c r="B87" s="24" t="s">
        <v>29</v>
      </c>
      <c r="C87" s="23">
        <f>ROUND('F6b_EAEPED_CA'!C87,0)</f>
        <v>0</v>
      </c>
      <c r="D87" s="23">
        <f>ROUND('F6b_EAEPED_CA'!D87,0)</f>
        <v>263100</v>
      </c>
      <c r="E87" s="23">
        <f t="shared" si="4"/>
        <v>263100</v>
      </c>
      <c r="F87" s="23">
        <f>ROUND('F6b_EAEPED_CA'!F87,0)</f>
        <v>228873</v>
      </c>
      <c r="G87" s="23">
        <f>ROUND('F6b_EAEPED_CA'!G87,0)</f>
        <v>228873</v>
      </c>
      <c r="H87" s="22">
        <f t="shared" si="5"/>
        <v>34227</v>
      </c>
    </row>
    <row r="88" spans="2:8" ht="13.5">
      <c r="B88" s="24" t="s">
        <v>30</v>
      </c>
      <c r="C88" s="23">
        <f>ROUND('F6b_EAEPED_CA'!C88,0)</f>
        <v>0</v>
      </c>
      <c r="D88" s="23">
        <f>ROUND('F6b_EAEPED_CA'!D88,0)</f>
        <v>6000</v>
      </c>
      <c r="E88" s="23">
        <f t="shared" si="4"/>
        <v>6000</v>
      </c>
      <c r="F88" s="23">
        <f>ROUND('F6b_EAEPED_CA'!F88,0)</f>
        <v>1647</v>
      </c>
      <c r="G88" s="23">
        <f>ROUND('F6b_EAEPED_CA'!G88,0)</f>
        <v>1647</v>
      </c>
      <c r="H88" s="22">
        <f t="shared" si="5"/>
        <v>4353</v>
      </c>
    </row>
    <row r="89" spans="2:8" ht="13.5">
      <c r="B89" s="24" t="s">
        <v>31</v>
      </c>
      <c r="C89" s="23">
        <f>ROUND('F6b_EAEPED_CA'!C89,0)</f>
        <v>0</v>
      </c>
      <c r="D89" s="23">
        <f>ROUND('F6b_EAEPED_CA'!D89,0)</f>
        <v>36000</v>
      </c>
      <c r="E89" s="23">
        <f t="shared" si="4"/>
        <v>36000</v>
      </c>
      <c r="F89" s="23">
        <f>ROUND('F6b_EAEPED_CA'!F89,0)</f>
        <v>6774</v>
      </c>
      <c r="G89" s="23">
        <f>ROUND('F6b_EAEPED_CA'!G89,0)</f>
        <v>6774</v>
      </c>
      <c r="H89" s="22">
        <f t="shared" si="5"/>
        <v>29226</v>
      </c>
    </row>
    <row r="90" spans="2:8" ht="13.5">
      <c r="B90" s="24" t="s">
        <v>32</v>
      </c>
      <c r="C90" s="23">
        <f>ROUND('F6b_EAEPED_CA'!C90,0)</f>
        <v>0</v>
      </c>
      <c r="D90" s="23">
        <f>ROUND('F6b_EAEPED_CA'!D90,0)</f>
        <v>7188750</v>
      </c>
      <c r="E90" s="23">
        <f t="shared" si="4"/>
        <v>7188750</v>
      </c>
      <c r="F90" s="23">
        <f>ROUND('F6b_EAEPED_CA'!F90,0)</f>
        <v>7169150</v>
      </c>
      <c r="G90" s="23">
        <f>ROUND('F6b_EAEPED_CA'!G90,0)</f>
        <v>7169150</v>
      </c>
      <c r="H90" s="22">
        <f t="shared" si="5"/>
        <v>19600</v>
      </c>
    </row>
    <row r="91" spans="2:8" ht="13.5">
      <c r="B91" s="24" t="s">
        <v>33</v>
      </c>
      <c r="C91" s="23">
        <f>ROUND('F6b_EAEPED_CA'!C91,0)</f>
        <v>0</v>
      </c>
      <c r="D91" s="23">
        <f>ROUND('F6b_EAEPED_CA'!D91,0)</f>
        <v>6000</v>
      </c>
      <c r="E91" s="23">
        <f t="shared" si="4"/>
        <v>6000</v>
      </c>
      <c r="F91" s="23">
        <f>ROUND('F6b_EAEPED_CA'!F91,0)</f>
        <v>1647</v>
      </c>
      <c r="G91" s="23">
        <f>ROUND('F6b_EAEPED_CA'!G91,0)</f>
        <v>1647</v>
      </c>
      <c r="H91" s="22">
        <f t="shared" si="5"/>
        <v>4353</v>
      </c>
    </row>
    <row r="92" spans="2:8" ht="13.5">
      <c r="B92" s="24" t="s">
        <v>34</v>
      </c>
      <c r="C92" s="23">
        <f>ROUND('F6b_EAEPED_CA'!C92,0)</f>
        <v>0</v>
      </c>
      <c r="D92" s="23">
        <f>ROUND('F6b_EAEPED_CA'!D92,0)</f>
        <v>22000</v>
      </c>
      <c r="E92" s="23">
        <f t="shared" si="4"/>
        <v>22000</v>
      </c>
      <c r="F92" s="23">
        <f>ROUND('F6b_EAEPED_CA'!F92,0)</f>
        <v>2394</v>
      </c>
      <c r="G92" s="23">
        <f>ROUND('F6b_EAEPED_CA'!G92,0)</f>
        <v>2394</v>
      </c>
      <c r="H92" s="22">
        <f t="shared" si="5"/>
        <v>19606</v>
      </c>
    </row>
    <row r="93" spans="2:8" ht="13.5">
      <c r="B93" s="24" t="s">
        <v>35</v>
      </c>
      <c r="C93" s="23">
        <f>ROUND('F6b_EAEPED_CA'!C93,0)</f>
        <v>0</v>
      </c>
      <c r="D93" s="23">
        <f>ROUND('F6b_EAEPED_CA'!D93,0)</f>
        <v>244000</v>
      </c>
      <c r="E93" s="23">
        <f t="shared" si="4"/>
        <v>244000</v>
      </c>
      <c r="F93" s="23">
        <f>ROUND('F6b_EAEPED_CA'!F93,0)</f>
        <v>25599</v>
      </c>
      <c r="G93" s="23">
        <f>ROUND('F6b_EAEPED_CA'!G93,0)</f>
        <v>25599</v>
      </c>
      <c r="H93" s="22">
        <f t="shared" si="5"/>
        <v>218401</v>
      </c>
    </row>
    <row r="94" spans="2:8" ht="13.5">
      <c r="B94" s="24" t="s">
        <v>36</v>
      </c>
      <c r="C94" s="23">
        <f>ROUND('F6b_EAEPED_CA'!C94,0)</f>
        <v>5400000</v>
      </c>
      <c r="D94" s="23">
        <f>ROUND('F6b_EAEPED_CA'!D94,0)</f>
        <v>-1885606</v>
      </c>
      <c r="E94" s="23">
        <f t="shared" si="4"/>
        <v>3514394</v>
      </c>
      <c r="F94" s="23">
        <f>ROUND('F6b_EAEPED_CA'!F94,0)</f>
        <v>7771</v>
      </c>
      <c r="G94" s="23">
        <f>ROUND('F6b_EAEPED_CA'!G94,0)</f>
        <v>7771</v>
      </c>
      <c r="H94" s="22">
        <f t="shared" si="5"/>
        <v>3506623</v>
      </c>
    </row>
    <row r="95" spans="2:8" ht="13.5">
      <c r="B95" s="24" t="s">
        <v>37</v>
      </c>
      <c r="C95" s="23">
        <f>ROUND('F6b_EAEPED_CA'!C95,0)</f>
        <v>0</v>
      </c>
      <c r="D95" s="23">
        <f>ROUND('F6b_EAEPED_CA'!D95,0)</f>
        <v>9000</v>
      </c>
      <c r="E95" s="23">
        <f t="shared" si="4"/>
        <v>9000</v>
      </c>
      <c r="F95" s="23">
        <f>ROUND('F6b_EAEPED_CA'!F95,0)</f>
        <v>2043</v>
      </c>
      <c r="G95" s="23">
        <f>ROUND('F6b_EAEPED_CA'!G95,0)</f>
        <v>2043</v>
      </c>
      <c r="H95" s="22">
        <f t="shared" si="5"/>
        <v>6957</v>
      </c>
    </row>
    <row r="96" spans="2:8" ht="13.5">
      <c r="B96" s="24" t="s">
        <v>38</v>
      </c>
      <c r="C96" s="23">
        <f>ROUND('F6b_EAEPED_CA'!C96,0)</f>
        <v>0</v>
      </c>
      <c r="D96" s="23">
        <f>ROUND('F6b_EAEPED_CA'!D96,0)</f>
        <v>0</v>
      </c>
      <c r="E96" s="23">
        <v>0</v>
      </c>
      <c r="F96" s="23">
        <f>ROUND('F6b_EAEPED_CA'!F96,0)</f>
        <v>0</v>
      </c>
      <c r="G96" s="23">
        <f>ROUND('F6b_EAEPED_CA'!G96,0)</f>
        <v>0</v>
      </c>
      <c r="H96" s="23">
        <v>0</v>
      </c>
    </row>
    <row r="97" spans="2:8" ht="13.5">
      <c r="B97" s="24" t="s">
        <v>39</v>
      </c>
      <c r="C97" s="23">
        <f>ROUND('F6b_EAEPED_CA'!C97,0)</f>
        <v>1239412</v>
      </c>
      <c r="D97" s="23">
        <f>ROUND('F6b_EAEPED_CA'!D97,0)</f>
        <v>0</v>
      </c>
      <c r="E97" s="23">
        <f t="shared" si="4"/>
        <v>1239412</v>
      </c>
      <c r="F97" s="23">
        <f>ROUND('F6b_EAEPED_CA'!F97,0)</f>
        <v>59853</v>
      </c>
      <c r="G97" s="23">
        <f>ROUND('F6b_EAEPED_CA'!G97,0)</f>
        <v>59853</v>
      </c>
      <c r="H97" s="22">
        <f t="shared" si="5"/>
        <v>1179559</v>
      </c>
    </row>
    <row r="98" spans="2:8" ht="13.5">
      <c r="B98" s="24" t="s">
        <v>40</v>
      </c>
      <c r="C98" s="23">
        <f>ROUND('F6b_EAEPED_CA'!C98,0)</f>
        <v>1212892</v>
      </c>
      <c r="D98" s="23">
        <f>ROUND('F6b_EAEPED_CA'!D98,0)</f>
        <v>0</v>
      </c>
      <c r="E98" s="23">
        <f t="shared" si="4"/>
        <v>1212892</v>
      </c>
      <c r="F98" s="23">
        <f>ROUND('F6b_EAEPED_CA'!F98,0)</f>
        <v>53223</v>
      </c>
      <c r="G98" s="23">
        <f>ROUND('F6b_EAEPED_CA'!G98,0)</f>
        <v>53223</v>
      </c>
      <c r="H98" s="22">
        <f t="shared" si="5"/>
        <v>1159669</v>
      </c>
    </row>
    <row r="99" spans="2:8" ht="13.5">
      <c r="B99" s="24" t="s">
        <v>41</v>
      </c>
      <c r="C99" s="23">
        <f>ROUND('F6b_EAEPED_CA'!C99,0)</f>
        <v>1291108</v>
      </c>
      <c r="D99" s="23">
        <f>ROUND('F6b_EAEPED_CA'!D99,0)</f>
        <v>0</v>
      </c>
      <c r="E99" s="23">
        <f t="shared" si="4"/>
        <v>1291108</v>
      </c>
      <c r="F99" s="23">
        <f>ROUND('F6b_EAEPED_CA'!F99,0)</f>
        <v>72777</v>
      </c>
      <c r="G99" s="23">
        <f>ROUND('F6b_EAEPED_CA'!G99,0)</f>
        <v>72777</v>
      </c>
      <c r="H99" s="22">
        <f t="shared" si="5"/>
        <v>1218331</v>
      </c>
    </row>
    <row r="100" spans="2:8" ht="13.5">
      <c r="B100" s="24" t="s">
        <v>42</v>
      </c>
      <c r="C100" s="23">
        <f>ROUND('F6b_EAEPED_CA'!C100,0)</f>
        <v>1238500</v>
      </c>
      <c r="D100" s="23">
        <f>ROUND('F6b_EAEPED_CA'!D100,0)</f>
        <v>0</v>
      </c>
      <c r="E100" s="23">
        <f t="shared" si="4"/>
        <v>1238500</v>
      </c>
      <c r="F100" s="23">
        <f>ROUND('F6b_EAEPED_CA'!F100,0)</f>
        <v>59625</v>
      </c>
      <c r="G100" s="23">
        <f>ROUND('F6b_EAEPED_CA'!G100,0)</f>
        <v>59625</v>
      </c>
      <c r="H100" s="22">
        <f t="shared" si="5"/>
        <v>1178875</v>
      </c>
    </row>
    <row r="101" spans="2:8" ht="13.5">
      <c r="B101" s="24" t="s">
        <v>43</v>
      </c>
      <c r="C101" s="23">
        <f>ROUND('F6b_EAEPED_CA'!C101,0)</f>
        <v>51456</v>
      </c>
      <c r="D101" s="23">
        <f>ROUND('F6b_EAEPED_CA'!D101,0)</f>
        <v>0</v>
      </c>
      <c r="E101" s="23">
        <f t="shared" si="4"/>
        <v>51456</v>
      </c>
      <c r="F101" s="23">
        <f>ROUND('F6b_EAEPED_CA'!F101,0)</f>
        <v>12864</v>
      </c>
      <c r="G101" s="23">
        <f>ROUND('F6b_EAEPED_CA'!G101,0)</f>
        <v>12864</v>
      </c>
      <c r="H101" s="22">
        <f t="shared" si="5"/>
        <v>38592</v>
      </c>
    </row>
    <row r="102" spans="2:8" ht="13.5">
      <c r="B102" s="24" t="s">
        <v>44</v>
      </c>
      <c r="C102" s="23">
        <f>ROUND('F6b_EAEPED_CA'!C102,0)</f>
        <v>117852</v>
      </c>
      <c r="D102" s="23">
        <f>ROUND('F6b_EAEPED_CA'!D102,0)</f>
        <v>0</v>
      </c>
      <c r="E102" s="23">
        <f t="shared" si="4"/>
        <v>117852</v>
      </c>
      <c r="F102" s="23">
        <f>ROUND('F6b_EAEPED_CA'!F102,0)</f>
        <v>29463</v>
      </c>
      <c r="G102" s="23">
        <f>ROUND('F6b_EAEPED_CA'!G102,0)</f>
        <v>29463</v>
      </c>
      <c r="H102" s="22">
        <f t="shared" si="5"/>
        <v>88389</v>
      </c>
    </row>
    <row r="103" spans="2:8" ht="13.5">
      <c r="B103" s="24" t="s">
        <v>45</v>
      </c>
      <c r="C103" s="23">
        <f>ROUND('F6b_EAEPED_CA'!C103,0)</f>
        <v>136464</v>
      </c>
      <c r="D103" s="23">
        <f>ROUND('F6b_EAEPED_CA'!D103,0)</f>
        <v>0</v>
      </c>
      <c r="E103" s="23">
        <f t="shared" si="4"/>
        <v>136464</v>
      </c>
      <c r="F103" s="23">
        <f>ROUND('F6b_EAEPED_CA'!F103,0)</f>
        <v>34116</v>
      </c>
      <c r="G103" s="23">
        <f>ROUND('F6b_EAEPED_CA'!G103,0)</f>
        <v>34116</v>
      </c>
      <c r="H103" s="22">
        <f t="shared" si="5"/>
        <v>102348</v>
      </c>
    </row>
    <row r="104" spans="2:8" ht="13.5">
      <c r="B104" s="24" t="s">
        <v>46</v>
      </c>
      <c r="C104" s="23">
        <f>ROUND('F6b_EAEPED_CA'!C104,0)</f>
        <v>51780</v>
      </c>
      <c r="D104" s="23">
        <f>ROUND('F6b_EAEPED_CA'!D104,0)</f>
        <v>0</v>
      </c>
      <c r="E104" s="23">
        <f t="shared" si="4"/>
        <v>51780</v>
      </c>
      <c r="F104" s="23">
        <f>ROUND('F6b_EAEPED_CA'!F104,0)</f>
        <v>12945</v>
      </c>
      <c r="G104" s="23">
        <f>ROUND('F6b_EAEPED_CA'!G104,0)</f>
        <v>12945</v>
      </c>
      <c r="H104" s="22">
        <f t="shared" si="5"/>
        <v>38835</v>
      </c>
    </row>
    <row r="105" spans="2:8" ht="13.5">
      <c r="B105" s="24" t="s">
        <v>47</v>
      </c>
      <c r="C105" s="23">
        <f>ROUND('F6b_EAEPED_CA'!C105,0)</f>
        <v>231768</v>
      </c>
      <c r="D105" s="23">
        <f>ROUND('F6b_EAEPED_CA'!D105,0)</f>
        <v>0</v>
      </c>
      <c r="E105" s="23">
        <f t="shared" si="4"/>
        <v>231768</v>
      </c>
      <c r="F105" s="23">
        <f>ROUND('F6b_EAEPED_CA'!F105,0)</f>
        <v>57942</v>
      </c>
      <c r="G105" s="23">
        <f>ROUND('F6b_EAEPED_CA'!G105,0)</f>
        <v>57942</v>
      </c>
      <c r="H105" s="22">
        <f t="shared" si="5"/>
        <v>173826</v>
      </c>
    </row>
    <row r="106" spans="2:8" ht="13.5">
      <c r="B106" s="24" t="s">
        <v>48</v>
      </c>
      <c r="C106" s="23">
        <f>ROUND('F6b_EAEPED_CA'!C106,0)</f>
        <v>51948</v>
      </c>
      <c r="D106" s="23">
        <f>ROUND('F6b_EAEPED_CA'!D106,0)</f>
        <v>0</v>
      </c>
      <c r="E106" s="23">
        <f t="shared" si="4"/>
        <v>51948</v>
      </c>
      <c r="F106" s="23">
        <f>ROUND('F6b_EAEPED_CA'!F106,0)</f>
        <v>12987</v>
      </c>
      <c r="G106" s="23">
        <f>ROUND('F6b_EAEPED_CA'!G106,0)</f>
        <v>12987</v>
      </c>
      <c r="H106" s="22">
        <f t="shared" si="5"/>
        <v>38961</v>
      </c>
    </row>
    <row r="107" spans="2:8" ht="13.5">
      <c r="B107" s="24" t="s">
        <v>49</v>
      </c>
      <c r="C107" s="23">
        <f>ROUND('F6b_EAEPED_CA'!C107,0)</f>
        <v>135828</v>
      </c>
      <c r="D107" s="23">
        <f>ROUND('F6b_EAEPED_CA'!D107,0)</f>
        <v>0</v>
      </c>
      <c r="E107" s="23">
        <f t="shared" si="4"/>
        <v>135828</v>
      </c>
      <c r="F107" s="23">
        <f>ROUND('F6b_EAEPED_CA'!F107,0)</f>
        <v>33957</v>
      </c>
      <c r="G107" s="23">
        <f>ROUND('F6b_EAEPED_CA'!G107,0)</f>
        <v>33957</v>
      </c>
      <c r="H107" s="22">
        <f t="shared" si="5"/>
        <v>101871</v>
      </c>
    </row>
    <row r="108" spans="2:8" ht="13.5">
      <c r="B108" s="24" t="s">
        <v>50</v>
      </c>
      <c r="C108" s="23">
        <f>ROUND('F6b_EAEPED_CA'!C108,0)</f>
        <v>118860</v>
      </c>
      <c r="D108" s="23">
        <f>ROUND('F6b_EAEPED_CA'!D108,0)</f>
        <v>0</v>
      </c>
      <c r="E108" s="23">
        <f t="shared" si="4"/>
        <v>118860</v>
      </c>
      <c r="F108" s="23">
        <f>ROUND('F6b_EAEPED_CA'!F108,0)</f>
        <v>29715</v>
      </c>
      <c r="G108" s="23">
        <f>ROUND('F6b_EAEPED_CA'!G108,0)</f>
        <v>29715</v>
      </c>
      <c r="H108" s="22">
        <f t="shared" si="5"/>
        <v>89145</v>
      </c>
    </row>
    <row r="109" spans="2:8" ht="13.5">
      <c r="B109" s="24" t="s">
        <v>51</v>
      </c>
      <c r="C109" s="23">
        <f>ROUND('F6b_EAEPED_CA'!C109,0)</f>
        <v>32196</v>
      </c>
      <c r="D109" s="23">
        <f>ROUND('F6b_EAEPED_CA'!D109,0)</f>
        <v>0</v>
      </c>
      <c r="E109" s="23">
        <f t="shared" si="4"/>
        <v>32196</v>
      </c>
      <c r="F109" s="23">
        <f>ROUND('F6b_EAEPED_CA'!F109,0)</f>
        <v>8049</v>
      </c>
      <c r="G109" s="23">
        <f>ROUND('F6b_EAEPED_CA'!G109,0)</f>
        <v>8049</v>
      </c>
      <c r="H109" s="22">
        <f t="shared" si="5"/>
        <v>24147</v>
      </c>
    </row>
    <row r="110" spans="2:8" ht="13.5">
      <c r="B110" s="24" t="s">
        <v>52</v>
      </c>
      <c r="C110" s="23">
        <f>ROUND('F6b_EAEPED_CA'!C110,0)</f>
        <v>51120</v>
      </c>
      <c r="D110" s="23">
        <f>ROUND('F6b_EAEPED_CA'!D110,0)</f>
        <v>0</v>
      </c>
      <c r="E110" s="23">
        <f t="shared" si="4"/>
        <v>51120</v>
      </c>
      <c r="F110" s="23">
        <f>ROUND('F6b_EAEPED_CA'!F110,0)</f>
        <v>12780</v>
      </c>
      <c r="G110" s="23">
        <f>ROUND('F6b_EAEPED_CA'!G110,0)</f>
        <v>12780</v>
      </c>
      <c r="H110" s="22">
        <f t="shared" si="5"/>
        <v>38340</v>
      </c>
    </row>
    <row r="111" spans="2:8" ht="13.5">
      <c r="B111" s="24" t="s">
        <v>53</v>
      </c>
      <c r="C111" s="23">
        <f>ROUND('F6b_EAEPED_CA'!C111,0)</f>
        <v>32160</v>
      </c>
      <c r="D111" s="23">
        <f>ROUND('F6b_EAEPED_CA'!D111,0)</f>
        <v>0</v>
      </c>
      <c r="E111" s="23">
        <f t="shared" si="4"/>
        <v>32160</v>
      </c>
      <c r="F111" s="23">
        <f>ROUND('F6b_EAEPED_CA'!F111,0)</f>
        <v>8040</v>
      </c>
      <c r="G111" s="23">
        <f>ROUND('F6b_EAEPED_CA'!G111,0)</f>
        <v>8040</v>
      </c>
      <c r="H111" s="22">
        <f t="shared" si="5"/>
        <v>24120</v>
      </c>
    </row>
    <row r="112" spans="2:8" ht="13.5">
      <c r="B112" s="24" t="s">
        <v>54</v>
      </c>
      <c r="C112" s="23">
        <f>ROUND('F6b_EAEPED_CA'!C112,0)</f>
        <v>32148</v>
      </c>
      <c r="D112" s="23">
        <f>ROUND('F6b_EAEPED_CA'!D112,0)</f>
        <v>0</v>
      </c>
      <c r="E112" s="23">
        <f t="shared" si="4"/>
        <v>32148</v>
      </c>
      <c r="F112" s="23">
        <f>ROUND('F6b_EAEPED_CA'!F112,0)</f>
        <v>8037</v>
      </c>
      <c r="G112" s="23">
        <f>ROUND('F6b_EAEPED_CA'!G112,0)</f>
        <v>8037</v>
      </c>
      <c r="H112" s="22">
        <f t="shared" si="5"/>
        <v>24111</v>
      </c>
    </row>
    <row r="113" spans="2:8" ht="13.5">
      <c r="B113" s="24" t="s">
        <v>55</v>
      </c>
      <c r="C113" s="23">
        <f>ROUND('F6b_EAEPED_CA'!C113,0)</f>
        <v>42852</v>
      </c>
      <c r="D113" s="23">
        <f>ROUND('F6b_EAEPED_CA'!D113,0)</f>
        <v>0</v>
      </c>
      <c r="E113" s="23">
        <f t="shared" si="4"/>
        <v>42852</v>
      </c>
      <c r="F113" s="23">
        <f>ROUND('F6b_EAEPED_CA'!F113,0)</f>
        <v>10713</v>
      </c>
      <c r="G113" s="23">
        <f>ROUND('F6b_EAEPED_CA'!G113,0)</f>
        <v>10713</v>
      </c>
      <c r="H113" s="22">
        <f t="shared" si="5"/>
        <v>32139</v>
      </c>
    </row>
    <row r="114" spans="2:8" ht="13.5">
      <c r="B114" s="24" t="s">
        <v>56</v>
      </c>
      <c r="C114" s="23">
        <f>ROUND('F6b_EAEPED_CA'!C114,0)</f>
        <v>51540</v>
      </c>
      <c r="D114" s="23">
        <f>ROUND('F6b_EAEPED_CA'!D114,0)</f>
        <v>0</v>
      </c>
      <c r="E114" s="23">
        <f t="shared" si="4"/>
        <v>51540</v>
      </c>
      <c r="F114" s="23">
        <f>ROUND('F6b_EAEPED_CA'!F114,0)</f>
        <v>12885</v>
      </c>
      <c r="G114" s="23">
        <f>ROUND('F6b_EAEPED_CA'!G114,0)</f>
        <v>12885</v>
      </c>
      <c r="H114" s="22">
        <f t="shared" si="5"/>
        <v>38655</v>
      </c>
    </row>
    <row r="115" spans="2:8" ht="13.5">
      <c r="B115" s="24" t="s">
        <v>57</v>
      </c>
      <c r="C115" s="23">
        <f>ROUND('F6b_EAEPED_CA'!C115,0)</f>
        <v>32700</v>
      </c>
      <c r="D115" s="23">
        <f>ROUND('F6b_EAEPED_CA'!D115,0)</f>
        <v>0</v>
      </c>
      <c r="E115" s="23">
        <f t="shared" si="4"/>
        <v>32700</v>
      </c>
      <c r="F115" s="23">
        <f>ROUND('F6b_EAEPED_CA'!F115,0)</f>
        <v>8175</v>
      </c>
      <c r="G115" s="23">
        <f>ROUND('F6b_EAEPED_CA'!G115,0)</f>
        <v>8175</v>
      </c>
      <c r="H115" s="22">
        <f t="shared" si="5"/>
        <v>24525</v>
      </c>
    </row>
    <row r="116" spans="2:8" ht="13.5">
      <c r="B116" s="24" t="s">
        <v>58</v>
      </c>
      <c r="C116" s="23">
        <f>ROUND('F6b_EAEPED_CA'!C116,0)</f>
        <v>32976</v>
      </c>
      <c r="D116" s="23">
        <f>ROUND('F6b_EAEPED_CA'!D116,0)</f>
        <v>0</v>
      </c>
      <c r="E116" s="23">
        <f t="shared" si="4"/>
        <v>32976</v>
      </c>
      <c r="F116" s="23">
        <f>ROUND('F6b_EAEPED_CA'!F116,0)</f>
        <v>8244</v>
      </c>
      <c r="G116" s="23">
        <f>ROUND('F6b_EAEPED_CA'!G116,0)</f>
        <v>8244</v>
      </c>
      <c r="H116" s="22">
        <f t="shared" si="5"/>
        <v>24732</v>
      </c>
    </row>
    <row r="117" spans="2:8" ht="13.5">
      <c r="B117" s="24" t="s">
        <v>59</v>
      </c>
      <c r="C117" s="23">
        <f>ROUND('F6b_EAEPED_CA'!C117,0)</f>
        <v>193248</v>
      </c>
      <c r="D117" s="23">
        <f>ROUND('F6b_EAEPED_CA'!D117,0)</f>
        <v>0</v>
      </c>
      <c r="E117" s="23">
        <f t="shared" si="4"/>
        <v>193248</v>
      </c>
      <c r="F117" s="23">
        <f>ROUND('F6b_EAEPED_CA'!F117,0)</f>
        <v>48312</v>
      </c>
      <c r="G117" s="23">
        <f>ROUND('F6b_EAEPED_CA'!G117,0)</f>
        <v>48312</v>
      </c>
      <c r="H117" s="22">
        <f t="shared" si="5"/>
        <v>144936</v>
      </c>
    </row>
    <row r="118" spans="2:8" ht="13.5">
      <c r="B118" s="24" t="s">
        <v>60</v>
      </c>
      <c r="C118" s="23">
        <f>ROUND('F6b_EAEPED_CA'!C118,0)</f>
        <v>71892</v>
      </c>
      <c r="D118" s="23">
        <f>ROUND('F6b_EAEPED_CA'!D118,0)</f>
        <v>0</v>
      </c>
      <c r="E118" s="23">
        <f t="shared" si="4"/>
        <v>71892</v>
      </c>
      <c r="F118" s="23">
        <f>ROUND('F6b_EAEPED_CA'!F118,0)</f>
        <v>17973</v>
      </c>
      <c r="G118" s="23">
        <f>ROUND('F6b_EAEPED_CA'!G118,0)</f>
        <v>17973</v>
      </c>
      <c r="H118" s="22">
        <f t="shared" si="5"/>
        <v>53919</v>
      </c>
    </row>
    <row r="119" spans="2:8" ht="13.5">
      <c r="B119" s="24" t="s">
        <v>61</v>
      </c>
      <c r="C119" s="23">
        <f>ROUND('F6b_EAEPED_CA'!C119,0)</f>
        <v>32328</v>
      </c>
      <c r="D119" s="23">
        <f>ROUND('F6b_EAEPED_CA'!D119,0)</f>
        <v>0</v>
      </c>
      <c r="E119" s="23">
        <f t="shared" si="4"/>
        <v>32328</v>
      </c>
      <c r="F119" s="23">
        <f>ROUND('F6b_EAEPED_CA'!F119,0)</f>
        <v>8082</v>
      </c>
      <c r="G119" s="23">
        <f>ROUND('F6b_EAEPED_CA'!G119,0)</f>
        <v>8082</v>
      </c>
      <c r="H119" s="22">
        <f t="shared" si="5"/>
        <v>24246</v>
      </c>
    </row>
    <row r="120" spans="2:8" ht="13.5">
      <c r="B120" s="24" t="s">
        <v>62</v>
      </c>
      <c r="C120" s="23">
        <f>ROUND('F6b_EAEPED_CA'!C120,0)</f>
        <v>51672</v>
      </c>
      <c r="D120" s="23">
        <f>ROUND('F6b_EAEPED_CA'!D120,0)</f>
        <v>0</v>
      </c>
      <c r="E120" s="23">
        <f t="shared" si="4"/>
        <v>51672</v>
      </c>
      <c r="F120" s="23">
        <f>ROUND('F6b_EAEPED_CA'!F120,0)</f>
        <v>12918</v>
      </c>
      <c r="G120" s="23">
        <f>ROUND('F6b_EAEPED_CA'!G120,0)</f>
        <v>12918</v>
      </c>
      <c r="H120" s="22">
        <f t="shared" si="5"/>
        <v>38754</v>
      </c>
    </row>
    <row r="121" spans="2:8" ht="13.5">
      <c r="B121" s="24" t="s">
        <v>63</v>
      </c>
      <c r="C121" s="23">
        <f>ROUND('F6b_EAEPED_CA'!C121,0)</f>
        <v>51024</v>
      </c>
      <c r="D121" s="23">
        <f>ROUND('F6b_EAEPED_CA'!D121,0)</f>
        <v>0</v>
      </c>
      <c r="E121" s="23">
        <f t="shared" si="4"/>
        <v>51024</v>
      </c>
      <c r="F121" s="23">
        <f>ROUND('F6b_EAEPED_CA'!F121,0)</f>
        <v>12756</v>
      </c>
      <c r="G121" s="23">
        <f>ROUND('F6b_EAEPED_CA'!G121,0)</f>
        <v>12756</v>
      </c>
      <c r="H121" s="22">
        <f t="shared" si="5"/>
        <v>38268</v>
      </c>
    </row>
    <row r="122" spans="2:8" ht="13.5">
      <c r="B122" s="24" t="s">
        <v>64</v>
      </c>
      <c r="C122" s="23">
        <f>ROUND('F6b_EAEPED_CA'!C122,0)</f>
        <v>32124</v>
      </c>
      <c r="D122" s="23">
        <f>ROUND('F6b_EAEPED_CA'!D122,0)</f>
        <v>0</v>
      </c>
      <c r="E122" s="23">
        <f t="shared" si="4"/>
        <v>32124</v>
      </c>
      <c r="F122" s="23">
        <f>ROUND('F6b_EAEPED_CA'!F122,0)</f>
        <v>8031</v>
      </c>
      <c r="G122" s="23">
        <f>ROUND('F6b_EAEPED_CA'!G122,0)</f>
        <v>8031</v>
      </c>
      <c r="H122" s="22">
        <f t="shared" si="5"/>
        <v>24093</v>
      </c>
    </row>
    <row r="123" spans="2:8" ht="13.5">
      <c r="B123" s="24" t="s">
        <v>65</v>
      </c>
      <c r="C123" s="23">
        <f>ROUND('F6b_EAEPED_CA'!C123,0)</f>
        <v>0</v>
      </c>
      <c r="D123" s="23">
        <f>ROUND('F6b_EAEPED_CA'!D123,0)</f>
        <v>0</v>
      </c>
      <c r="E123" s="23">
        <v>0</v>
      </c>
      <c r="F123" s="23">
        <f>ROUND('F6b_EAEPED_CA'!F123,0)</f>
        <v>0</v>
      </c>
      <c r="G123" s="23">
        <f>ROUND('F6b_EAEPED_CA'!G123,0)</f>
        <v>0</v>
      </c>
      <c r="H123" s="23">
        <v>0</v>
      </c>
    </row>
    <row r="124" spans="2:8" ht="13.5">
      <c r="B124" s="24" t="s">
        <v>66</v>
      </c>
      <c r="C124" s="23">
        <f>ROUND('F6b_EAEPED_CA'!C124,0)</f>
        <v>32400</v>
      </c>
      <c r="D124" s="23">
        <f>ROUND('F6b_EAEPED_CA'!D124,0)</f>
        <v>0</v>
      </c>
      <c r="E124" s="23">
        <f t="shared" si="4"/>
        <v>32400</v>
      </c>
      <c r="F124" s="23">
        <f>ROUND('F6b_EAEPED_CA'!F124,0)</f>
        <v>8100</v>
      </c>
      <c r="G124" s="23">
        <f>ROUND('F6b_EAEPED_CA'!G124,0)</f>
        <v>8100</v>
      </c>
      <c r="H124" s="22">
        <f t="shared" si="5"/>
        <v>24300</v>
      </c>
    </row>
    <row r="125" spans="2:8" ht="13.5">
      <c r="B125" s="24" t="s">
        <v>67</v>
      </c>
      <c r="C125" s="23">
        <f>ROUND('F6b_EAEPED_CA'!C125,0)</f>
        <v>51120</v>
      </c>
      <c r="D125" s="23">
        <f>ROUND('F6b_EAEPED_CA'!D125,0)</f>
        <v>0</v>
      </c>
      <c r="E125" s="23">
        <f t="shared" si="4"/>
        <v>51120</v>
      </c>
      <c r="F125" s="23">
        <f>ROUND('F6b_EAEPED_CA'!F125,0)</f>
        <v>12780</v>
      </c>
      <c r="G125" s="23">
        <f>ROUND('F6b_EAEPED_CA'!G125,0)</f>
        <v>12780</v>
      </c>
      <c r="H125" s="22">
        <f t="shared" si="5"/>
        <v>38340</v>
      </c>
    </row>
    <row r="126" spans="2:8" ht="13.5">
      <c r="B126" s="24" t="s">
        <v>68</v>
      </c>
      <c r="C126" s="23">
        <f>ROUND('F6b_EAEPED_CA'!C126,0)</f>
        <v>32148</v>
      </c>
      <c r="D126" s="23">
        <f>ROUND('F6b_EAEPED_CA'!D126,0)</f>
        <v>0</v>
      </c>
      <c r="E126" s="23">
        <f t="shared" si="4"/>
        <v>32148</v>
      </c>
      <c r="F126" s="23">
        <f>ROUND('F6b_EAEPED_CA'!F126,0)</f>
        <v>8037</v>
      </c>
      <c r="G126" s="23">
        <f>ROUND('F6b_EAEPED_CA'!G126,0)</f>
        <v>8037</v>
      </c>
      <c r="H126" s="22">
        <f t="shared" si="5"/>
        <v>24111</v>
      </c>
    </row>
    <row r="127" spans="2:8" ht="13.5">
      <c r="B127" s="24" t="s">
        <v>69</v>
      </c>
      <c r="C127" s="23">
        <f>ROUND('F6b_EAEPED_CA'!C127,0)</f>
        <v>41688</v>
      </c>
      <c r="D127" s="23">
        <f>ROUND('F6b_EAEPED_CA'!D127,0)</f>
        <v>0</v>
      </c>
      <c r="E127" s="23">
        <f t="shared" si="4"/>
        <v>41688</v>
      </c>
      <c r="F127" s="23">
        <f>ROUND('F6b_EAEPED_CA'!F127,0)</f>
        <v>10422</v>
      </c>
      <c r="G127" s="23">
        <f>ROUND('F6b_EAEPED_CA'!G127,0)</f>
        <v>10422</v>
      </c>
      <c r="H127" s="22">
        <f t="shared" si="5"/>
        <v>31266</v>
      </c>
    </row>
    <row r="128" spans="2:8" ht="13.5">
      <c r="B128" s="24" t="s">
        <v>70</v>
      </c>
      <c r="C128" s="23">
        <f>ROUND('F6b_EAEPED_CA'!C128,0)</f>
        <v>32964</v>
      </c>
      <c r="D128" s="23">
        <f>ROUND('F6b_EAEPED_CA'!D128,0)</f>
        <v>0</v>
      </c>
      <c r="E128" s="23">
        <f t="shared" si="4"/>
        <v>32964</v>
      </c>
      <c r="F128" s="23">
        <f>ROUND('F6b_EAEPED_CA'!F128,0)</f>
        <v>8241</v>
      </c>
      <c r="G128" s="23">
        <f>ROUND('F6b_EAEPED_CA'!G128,0)</f>
        <v>8241</v>
      </c>
      <c r="H128" s="22">
        <f t="shared" si="5"/>
        <v>24723</v>
      </c>
    </row>
    <row r="129" spans="2:8" ht="13.5">
      <c r="B129" s="24" t="s">
        <v>71</v>
      </c>
      <c r="C129" s="23">
        <f>ROUND('F6b_EAEPED_CA'!C129,0)</f>
        <v>32460</v>
      </c>
      <c r="D129" s="23">
        <f>ROUND('F6b_EAEPED_CA'!D129,0)</f>
        <v>0</v>
      </c>
      <c r="E129" s="23">
        <f t="shared" si="4"/>
        <v>32460</v>
      </c>
      <c r="F129" s="23">
        <f>ROUND('F6b_EAEPED_CA'!F129,0)</f>
        <v>8115</v>
      </c>
      <c r="G129" s="23">
        <f>ROUND('F6b_EAEPED_CA'!G129,0)</f>
        <v>8115</v>
      </c>
      <c r="H129" s="22">
        <f t="shared" si="5"/>
        <v>24345</v>
      </c>
    </row>
    <row r="130" spans="2:8" ht="13.5">
      <c r="B130" s="24" t="s">
        <v>72</v>
      </c>
      <c r="C130" s="23">
        <f>ROUND('F6b_EAEPED_CA'!C130,0)</f>
        <v>51864</v>
      </c>
      <c r="D130" s="23">
        <f>ROUND('F6b_EAEPED_CA'!D130,0)</f>
        <v>0</v>
      </c>
      <c r="E130" s="23">
        <f t="shared" si="4"/>
        <v>51864</v>
      </c>
      <c r="F130" s="23">
        <f>ROUND('F6b_EAEPED_CA'!F130,0)</f>
        <v>12966</v>
      </c>
      <c r="G130" s="23">
        <f>ROUND('F6b_EAEPED_CA'!G130,0)</f>
        <v>12966</v>
      </c>
      <c r="H130" s="22">
        <f t="shared" si="5"/>
        <v>38898</v>
      </c>
    </row>
    <row r="131" spans="2:8" ht="13.5">
      <c r="B131" s="24" t="s">
        <v>73</v>
      </c>
      <c r="C131" s="23">
        <f>ROUND('F6b_EAEPED_CA'!C131,0)</f>
        <v>32028</v>
      </c>
      <c r="D131" s="23">
        <f>ROUND('F6b_EAEPED_CA'!D131,0)</f>
        <v>0</v>
      </c>
      <c r="E131" s="23">
        <f t="shared" si="4"/>
        <v>32028</v>
      </c>
      <c r="F131" s="23">
        <f>ROUND('F6b_EAEPED_CA'!F131,0)</f>
        <v>8007</v>
      </c>
      <c r="G131" s="23">
        <f>ROUND('F6b_EAEPED_CA'!G131,0)</f>
        <v>8007</v>
      </c>
      <c r="H131" s="22">
        <f t="shared" si="5"/>
        <v>24021</v>
      </c>
    </row>
    <row r="132" spans="2:8" ht="13.5">
      <c r="B132" s="24" t="s">
        <v>74</v>
      </c>
      <c r="C132" s="23">
        <f>ROUND('F6b_EAEPED_CA'!C132,0)</f>
        <v>42264</v>
      </c>
      <c r="D132" s="23">
        <f>ROUND('F6b_EAEPED_CA'!D132,0)</f>
        <v>0</v>
      </c>
      <c r="E132" s="23">
        <f t="shared" si="4"/>
        <v>42264</v>
      </c>
      <c r="F132" s="23">
        <f>ROUND('F6b_EAEPED_CA'!F132,0)</f>
        <v>10566</v>
      </c>
      <c r="G132" s="23">
        <f>ROUND('F6b_EAEPED_CA'!G132,0)</f>
        <v>10566</v>
      </c>
      <c r="H132" s="22">
        <f t="shared" si="5"/>
        <v>31698</v>
      </c>
    </row>
    <row r="133" spans="2:8" ht="13.5">
      <c r="B133" s="24" t="s">
        <v>75</v>
      </c>
      <c r="C133" s="23">
        <f>ROUND('F6b_EAEPED_CA'!C133,0)</f>
        <v>51552</v>
      </c>
      <c r="D133" s="23">
        <f>ROUND('F6b_EAEPED_CA'!D133,0)</f>
        <v>0</v>
      </c>
      <c r="E133" s="23">
        <f t="shared" si="4"/>
        <v>51552</v>
      </c>
      <c r="F133" s="23">
        <f>ROUND('F6b_EAEPED_CA'!F133,0)</f>
        <v>12888</v>
      </c>
      <c r="G133" s="23">
        <f>ROUND('F6b_EAEPED_CA'!G133,0)</f>
        <v>12888</v>
      </c>
      <c r="H133" s="22">
        <f t="shared" si="5"/>
        <v>38664</v>
      </c>
    </row>
    <row r="134" spans="2:8" ht="13.5">
      <c r="B134" s="24" t="s">
        <v>76</v>
      </c>
      <c r="C134" s="23">
        <f>ROUND('F6b_EAEPED_CA'!C134,0)</f>
        <v>32445</v>
      </c>
      <c r="D134" s="23">
        <f>ROUND('F6b_EAEPED_CA'!D134,0)</f>
        <v>0</v>
      </c>
      <c r="E134" s="23">
        <f t="shared" si="4"/>
        <v>32445</v>
      </c>
      <c r="F134" s="23">
        <f>ROUND('F6b_EAEPED_CA'!F134,0)</f>
        <v>8112</v>
      </c>
      <c r="G134" s="23">
        <f>ROUND('F6b_EAEPED_CA'!G134,0)</f>
        <v>8112</v>
      </c>
      <c r="H134" s="22">
        <f t="shared" si="5"/>
        <v>24333</v>
      </c>
    </row>
    <row r="135" spans="2:8" ht="13.5">
      <c r="B135" s="24" t="s">
        <v>77</v>
      </c>
      <c r="C135" s="23">
        <f>ROUND('F6b_EAEPED_CA'!C135,0)</f>
        <v>0</v>
      </c>
      <c r="D135" s="23">
        <f>ROUND('F6b_EAEPED_CA'!D135,0)</f>
        <v>0</v>
      </c>
      <c r="E135" s="23">
        <v>0</v>
      </c>
      <c r="F135" s="23">
        <f>ROUND('F6b_EAEPED_CA'!F135,0)</f>
        <v>0</v>
      </c>
      <c r="G135" s="23">
        <f>ROUND('F6b_EAEPED_CA'!G135,0)</f>
        <v>0</v>
      </c>
      <c r="H135" s="23">
        <v>0</v>
      </c>
    </row>
    <row r="136" spans="2:8" ht="13.5">
      <c r="B136" s="24" t="s">
        <v>78</v>
      </c>
      <c r="C136" s="23">
        <f>ROUND('F6b_EAEPED_CA'!C136,0)</f>
        <v>70840034</v>
      </c>
      <c r="D136" s="23">
        <f>ROUND('F6b_EAEPED_CA'!D136,0)</f>
        <v>968588</v>
      </c>
      <c r="E136" s="23">
        <f t="shared" si="4"/>
        <v>71808622</v>
      </c>
      <c r="F136" s="23">
        <f>ROUND('F6b_EAEPED_CA'!F136,0)</f>
        <v>968588</v>
      </c>
      <c r="G136" s="23">
        <f>ROUND('F6b_EAEPED_CA'!G136,0)</f>
        <v>968588</v>
      </c>
      <c r="H136" s="22">
        <f t="shared" si="5"/>
        <v>70840034</v>
      </c>
    </row>
    <row r="137" spans="2:8" s="15" customFormat="1" ht="13.5">
      <c r="B137" s="24"/>
      <c r="C137" s="23"/>
      <c r="D137" s="23"/>
      <c r="E137" s="23"/>
      <c r="F137" s="23"/>
      <c r="G137" s="23"/>
      <c r="H137" s="22"/>
    </row>
    <row r="138" spans="2:8" ht="13.5">
      <c r="B138" s="18" t="s">
        <v>11</v>
      </c>
      <c r="C138" s="30">
        <f aca="true" t="shared" si="6" ref="C138:H138">C9+C73</f>
        <v>1533171551</v>
      </c>
      <c r="D138" s="30">
        <f t="shared" si="6"/>
        <v>131383295</v>
      </c>
      <c r="E138" s="30">
        <f t="shared" si="6"/>
        <v>1664554846</v>
      </c>
      <c r="F138" s="30">
        <f t="shared" si="6"/>
        <v>425790922</v>
      </c>
      <c r="G138" s="30">
        <f t="shared" si="6"/>
        <v>383584585</v>
      </c>
      <c r="H138" s="30">
        <f t="shared" si="6"/>
        <v>1238763924</v>
      </c>
    </row>
    <row r="139" spans="2:8" ht="14.25" thickBot="1">
      <c r="B139" s="31"/>
      <c r="C139" s="32"/>
      <c r="D139" s="32"/>
      <c r="E139" s="32"/>
      <c r="F139" s="32"/>
      <c r="G139" s="32"/>
      <c r="H139" s="32"/>
    </row>
    <row r="1355" spans="2:8" ht="13.5">
      <c r="B1355" s="16"/>
      <c r="C1355" s="16"/>
      <c r="D1355" s="16"/>
      <c r="E1355" s="16"/>
      <c r="F1355" s="16"/>
      <c r="G1355" s="16"/>
      <c r="H1355" s="1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31496062992125984" right="0.31496062992125984" top="0.1968503937007874" bottom="0.15748031496062992" header="0.31496062992125984" footer="0.31496062992125984"/>
  <pageSetup fitToHeight="0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55"/>
  <sheetViews>
    <sheetView zoomScaleSheetLayoutView="1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33" t="s">
        <v>14</v>
      </c>
      <c r="C2" s="34"/>
      <c r="D2" s="34"/>
      <c r="E2" s="34"/>
      <c r="F2" s="34"/>
      <c r="G2" s="34"/>
      <c r="H2" s="35"/>
    </row>
    <row r="3" spans="2:8" ht="13.5">
      <c r="B3" s="36" t="s">
        <v>0</v>
      </c>
      <c r="C3" s="37"/>
      <c r="D3" s="37"/>
      <c r="E3" s="37"/>
      <c r="F3" s="37"/>
      <c r="G3" s="37"/>
      <c r="H3" s="38"/>
    </row>
    <row r="4" spans="2:8" ht="13.5">
      <c r="B4" s="36" t="s">
        <v>1</v>
      </c>
      <c r="C4" s="37"/>
      <c r="D4" s="37"/>
      <c r="E4" s="37"/>
      <c r="F4" s="37"/>
      <c r="G4" s="37"/>
      <c r="H4" s="38"/>
    </row>
    <row r="5" spans="2:8" ht="13.5">
      <c r="B5" s="36" t="s">
        <v>15</v>
      </c>
      <c r="C5" s="37"/>
      <c r="D5" s="37"/>
      <c r="E5" s="37"/>
      <c r="F5" s="37"/>
      <c r="G5" s="37"/>
      <c r="H5" s="38"/>
    </row>
    <row r="6" spans="2:8" ht="14.25" thickBot="1">
      <c r="B6" s="39" t="s">
        <v>2</v>
      </c>
      <c r="C6" s="40"/>
      <c r="D6" s="40"/>
      <c r="E6" s="40"/>
      <c r="F6" s="40"/>
      <c r="G6" s="40"/>
      <c r="H6" s="41"/>
    </row>
    <row r="7" spans="2:8" ht="14.25" thickBot="1">
      <c r="B7" s="42" t="s">
        <v>3</v>
      </c>
      <c r="C7" s="44" t="s">
        <v>4</v>
      </c>
      <c r="D7" s="45"/>
      <c r="E7" s="45"/>
      <c r="F7" s="45"/>
      <c r="G7" s="46"/>
      <c r="H7" s="42" t="s">
        <v>5</v>
      </c>
    </row>
    <row r="8" spans="2:8" ht="27.75" thickBot="1">
      <c r="B8" s="4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3"/>
    </row>
    <row r="9" spans="2:8" ht="13.5">
      <c r="B9" s="2" t="s">
        <v>12</v>
      </c>
      <c r="C9" s="11">
        <f aca="true" t="shared" si="0" ref="C9:H9">SUM(C10:C72)</f>
        <v>1107372210.66</v>
      </c>
      <c r="D9" s="11">
        <f t="shared" si="0"/>
        <v>84404051.53</v>
      </c>
      <c r="E9" s="11">
        <f t="shared" si="0"/>
        <v>1191776262.1899998</v>
      </c>
      <c r="F9" s="11">
        <f t="shared" si="0"/>
        <v>331494156.36</v>
      </c>
      <c r="G9" s="11">
        <f t="shared" si="0"/>
        <v>296962740.64</v>
      </c>
      <c r="H9" s="11">
        <f t="shared" si="0"/>
        <v>860282105.8299999</v>
      </c>
    </row>
    <row r="10" spans="2:8" ht="12.75" customHeight="1">
      <c r="B10" s="7" t="s">
        <v>16</v>
      </c>
      <c r="C10" s="8">
        <v>13827637.63</v>
      </c>
      <c r="D10" s="8">
        <v>142608.76</v>
      </c>
      <c r="E10" s="8">
        <f aca="true" t="shared" si="1" ref="E10:E41">C10+D10</f>
        <v>13970246.39</v>
      </c>
      <c r="F10" s="8">
        <v>3373977.16</v>
      </c>
      <c r="G10" s="8">
        <v>2732270.24</v>
      </c>
      <c r="H10" s="13">
        <f aca="true" t="shared" si="2" ref="H10:H41">E10-F10</f>
        <v>10596269.23</v>
      </c>
    </row>
    <row r="11" spans="2:8" ht="13.5">
      <c r="B11" s="7" t="s">
        <v>17</v>
      </c>
      <c r="C11" s="9">
        <v>77232011.25</v>
      </c>
      <c r="D11" s="9">
        <v>28262868.84</v>
      </c>
      <c r="E11" s="9">
        <f t="shared" si="1"/>
        <v>105494880.09</v>
      </c>
      <c r="F11" s="9">
        <v>23947776.25</v>
      </c>
      <c r="G11" s="9">
        <v>21920567.71</v>
      </c>
      <c r="H11" s="13">
        <f t="shared" si="2"/>
        <v>81547103.84</v>
      </c>
    </row>
    <row r="12" spans="2:8" ht="13.5">
      <c r="B12" s="7" t="s">
        <v>18</v>
      </c>
      <c r="C12" s="9">
        <v>15532871.98</v>
      </c>
      <c r="D12" s="9">
        <v>578293.16</v>
      </c>
      <c r="E12" s="9">
        <f t="shared" si="1"/>
        <v>16111165.14</v>
      </c>
      <c r="F12" s="9">
        <v>3009069.98</v>
      </c>
      <c r="G12" s="9">
        <v>2645613.39</v>
      </c>
      <c r="H12" s="13">
        <f t="shared" si="2"/>
        <v>13102095.16</v>
      </c>
    </row>
    <row r="13" spans="2:8" ht="27">
      <c r="B13" s="7" t="s">
        <v>19</v>
      </c>
      <c r="C13" s="9">
        <v>11859280.07</v>
      </c>
      <c r="D13" s="9">
        <v>92268.33</v>
      </c>
      <c r="E13" s="9">
        <f t="shared" si="1"/>
        <v>11951548.4</v>
      </c>
      <c r="F13" s="9">
        <v>2764902.11</v>
      </c>
      <c r="G13" s="9">
        <v>2341760.14</v>
      </c>
      <c r="H13" s="13">
        <f t="shared" si="2"/>
        <v>9186646.290000001</v>
      </c>
    </row>
    <row r="14" spans="2:8" ht="13.5">
      <c r="B14" s="7" t="s">
        <v>20</v>
      </c>
      <c r="C14" s="9">
        <v>6817926.9</v>
      </c>
      <c r="D14" s="9">
        <v>4740201.09</v>
      </c>
      <c r="E14" s="9">
        <f t="shared" si="1"/>
        <v>11558127.99</v>
      </c>
      <c r="F14" s="9">
        <v>3199473.39</v>
      </c>
      <c r="G14" s="9">
        <v>3031498.12</v>
      </c>
      <c r="H14" s="13">
        <f t="shared" si="2"/>
        <v>8358654.6</v>
      </c>
    </row>
    <row r="15" spans="2:8" ht="13.5">
      <c r="B15" s="7" t="s">
        <v>21</v>
      </c>
      <c r="C15" s="9">
        <v>87662462.12</v>
      </c>
      <c r="D15" s="9">
        <v>40271267.43</v>
      </c>
      <c r="E15" s="9">
        <f t="shared" si="1"/>
        <v>127933729.55000001</v>
      </c>
      <c r="F15" s="9">
        <v>41545122.7</v>
      </c>
      <c r="G15" s="9">
        <v>39905409.24</v>
      </c>
      <c r="H15" s="13">
        <f t="shared" si="2"/>
        <v>86388606.85000001</v>
      </c>
    </row>
    <row r="16" spans="2:8" ht="13.5">
      <c r="B16" s="7" t="s">
        <v>22</v>
      </c>
      <c r="C16" s="9">
        <v>214913838.28</v>
      </c>
      <c r="D16" s="9">
        <v>1557877.62</v>
      </c>
      <c r="E16" s="9">
        <f t="shared" si="1"/>
        <v>216471715.9</v>
      </c>
      <c r="F16" s="9">
        <v>66143928.77</v>
      </c>
      <c r="G16" s="9">
        <v>57783826.57</v>
      </c>
      <c r="H16" s="13">
        <f t="shared" si="2"/>
        <v>150327787.13</v>
      </c>
    </row>
    <row r="17" spans="2:8" ht="13.5">
      <c r="B17" s="7" t="s">
        <v>23</v>
      </c>
      <c r="C17" s="9">
        <v>13302031.51</v>
      </c>
      <c r="D17" s="9">
        <v>-1286864.11</v>
      </c>
      <c r="E17" s="9">
        <f t="shared" si="1"/>
        <v>12015167.4</v>
      </c>
      <c r="F17" s="9">
        <v>2598620.68</v>
      </c>
      <c r="G17" s="9">
        <v>2112311.26</v>
      </c>
      <c r="H17" s="13">
        <f t="shared" si="2"/>
        <v>9416546.72</v>
      </c>
    </row>
    <row r="18" spans="2:8" ht="27">
      <c r="B18" s="6" t="s">
        <v>24</v>
      </c>
      <c r="C18" s="9">
        <v>13713642.23</v>
      </c>
      <c r="D18" s="9">
        <v>-836248.16</v>
      </c>
      <c r="E18" s="9">
        <f t="shared" si="1"/>
        <v>12877394.07</v>
      </c>
      <c r="F18" s="9">
        <v>2791901.72</v>
      </c>
      <c r="G18" s="9">
        <v>2336398.81</v>
      </c>
      <c r="H18" s="9">
        <f t="shared" si="2"/>
        <v>10085492.35</v>
      </c>
    </row>
    <row r="19" spans="2:8" ht="13.5">
      <c r="B19" s="6" t="s">
        <v>25</v>
      </c>
      <c r="C19" s="9">
        <v>25694632.85</v>
      </c>
      <c r="D19" s="9">
        <v>-1037331.23</v>
      </c>
      <c r="E19" s="9">
        <f t="shared" si="1"/>
        <v>24657301.62</v>
      </c>
      <c r="F19" s="9">
        <v>4429004.84</v>
      </c>
      <c r="G19" s="9">
        <v>3849035.24</v>
      </c>
      <c r="H19" s="9">
        <f t="shared" si="2"/>
        <v>20228296.78</v>
      </c>
    </row>
    <row r="20" spans="2:8" ht="13.5">
      <c r="B20" s="6" t="s">
        <v>26</v>
      </c>
      <c r="C20" s="9">
        <v>14586171.16</v>
      </c>
      <c r="D20" s="9">
        <v>-1472053.72</v>
      </c>
      <c r="E20" s="9">
        <f t="shared" si="1"/>
        <v>13114117.44</v>
      </c>
      <c r="F20" s="9">
        <v>3381407.14</v>
      </c>
      <c r="G20" s="9">
        <v>2901658.73</v>
      </c>
      <c r="H20" s="9">
        <f t="shared" si="2"/>
        <v>9732710.299999999</v>
      </c>
    </row>
    <row r="21" spans="2:8" ht="27">
      <c r="B21" s="6" t="s">
        <v>27</v>
      </c>
      <c r="C21" s="9">
        <v>10368630.51</v>
      </c>
      <c r="D21" s="9">
        <v>-115452</v>
      </c>
      <c r="E21" s="9">
        <f t="shared" si="1"/>
        <v>10253178.51</v>
      </c>
      <c r="F21" s="9">
        <v>1387617.04</v>
      </c>
      <c r="G21" s="9">
        <v>1103492.19</v>
      </c>
      <c r="H21" s="9">
        <f t="shared" si="2"/>
        <v>8865561.469999999</v>
      </c>
    </row>
    <row r="22" spans="2:8" ht="13.5">
      <c r="B22" s="6" t="s">
        <v>28</v>
      </c>
      <c r="C22" s="9">
        <v>11538763.79</v>
      </c>
      <c r="D22" s="9">
        <v>374361.98</v>
      </c>
      <c r="E22" s="9">
        <f t="shared" si="1"/>
        <v>11913125.77</v>
      </c>
      <c r="F22" s="9">
        <v>2238969.5</v>
      </c>
      <c r="G22" s="9">
        <v>1783547.03</v>
      </c>
      <c r="H22" s="9">
        <f t="shared" si="2"/>
        <v>9674156.27</v>
      </c>
    </row>
    <row r="23" spans="2:8" ht="13.5">
      <c r="B23" s="6" t="s">
        <v>29</v>
      </c>
      <c r="C23" s="9">
        <v>13456916.13</v>
      </c>
      <c r="D23" s="9">
        <v>127678.82</v>
      </c>
      <c r="E23" s="9">
        <f t="shared" si="1"/>
        <v>13584594.950000001</v>
      </c>
      <c r="F23" s="9">
        <v>2932916.7</v>
      </c>
      <c r="G23" s="9">
        <v>2521711.36</v>
      </c>
      <c r="H23" s="9">
        <f t="shared" si="2"/>
        <v>10651678.25</v>
      </c>
    </row>
    <row r="24" spans="2:8" ht="13.5">
      <c r="B24" s="6" t="s">
        <v>30</v>
      </c>
      <c r="C24" s="9">
        <v>10261774.23</v>
      </c>
      <c r="D24" s="9">
        <v>-135395.18</v>
      </c>
      <c r="E24" s="9">
        <f t="shared" si="1"/>
        <v>10126379.05</v>
      </c>
      <c r="F24" s="9">
        <v>1247901.54</v>
      </c>
      <c r="G24" s="9">
        <v>1076968.28</v>
      </c>
      <c r="H24" s="9">
        <f t="shared" si="2"/>
        <v>8878477.510000002</v>
      </c>
    </row>
    <row r="25" spans="2:8" ht="13.5">
      <c r="B25" s="6" t="s">
        <v>31</v>
      </c>
      <c r="C25" s="9">
        <v>84986781.76</v>
      </c>
      <c r="D25" s="9">
        <v>22959514.87</v>
      </c>
      <c r="E25" s="9">
        <f t="shared" si="1"/>
        <v>107946296.63000001</v>
      </c>
      <c r="F25" s="9">
        <v>62326827.38</v>
      </c>
      <c r="G25" s="9">
        <v>51073661.26</v>
      </c>
      <c r="H25" s="9">
        <f t="shared" si="2"/>
        <v>45619469.25000001</v>
      </c>
    </row>
    <row r="26" spans="2:8" ht="13.5">
      <c r="B26" s="6" t="s">
        <v>32</v>
      </c>
      <c r="C26" s="9">
        <v>9657807.89</v>
      </c>
      <c r="D26" s="9">
        <v>-137909</v>
      </c>
      <c r="E26" s="9">
        <f t="shared" si="1"/>
        <v>9519898.89</v>
      </c>
      <c r="F26" s="9">
        <v>2120902.3</v>
      </c>
      <c r="G26" s="9">
        <v>1766388.38</v>
      </c>
      <c r="H26" s="9">
        <f t="shared" si="2"/>
        <v>7398996.590000001</v>
      </c>
    </row>
    <row r="27" spans="2:8" ht="13.5">
      <c r="B27" s="6" t="s">
        <v>33</v>
      </c>
      <c r="C27" s="9">
        <v>33136456.39</v>
      </c>
      <c r="D27" s="9">
        <v>-5210848.77</v>
      </c>
      <c r="E27" s="9">
        <f t="shared" si="1"/>
        <v>27925607.62</v>
      </c>
      <c r="F27" s="9">
        <v>4437718.91</v>
      </c>
      <c r="G27" s="9">
        <v>3371304.12</v>
      </c>
      <c r="H27" s="9">
        <f t="shared" si="2"/>
        <v>23487888.71</v>
      </c>
    </row>
    <row r="28" spans="2:8" ht="13.5">
      <c r="B28" s="6" t="s">
        <v>34</v>
      </c>
      <c r="C28" s="9">
        <v>4360592.67</v>
      </c>
      <c r="D28" s="9">
        <v>10000</v>
      </c>
      <c r="E28" s="9">
        <f t="shared" si="1"/>
        <v>4370592.67</v>
      </c>
      <c r="F28" s="9">
        <v>951495.27</v>
      </c>
      <c r="G28" s="9">
        <v>821233.43</v>
      </c>
      <c r="H28" s="9">
        <f t="shared" si="2"/>
        <v>3419097.4</v>
      </c>
    </row>
    <row r="29" spans="2:8" ht="13.5">
      <c r="B29" s="6" t="s">
        <v>35</v>
      </c>
      <c r="C29" s="9">
        <v>44126319.81</v>
      </c>
      <c r="D29" s="9">
        <v>-977571.07</v>
      </c>
      <c r="E29" s="9">
        <f t="shared" si="1"/>
        <v>43148748.74</v>
      </c>
      <c r="F29" s="9">
        <v>10018323.59</v>
      </c>
      <c r="G29" s="9">
        <v>8250298.85</v>
      </c>
      <c r="H29" s="9">
        <f t="shared" si="2"/>
        <v>33130425.150000002</v>
      </c>
    </row>
    <row r="30" spans="2:8" ht="13.5">
      <c r="B30" s="6" t="s">
        <v>36</v>
      </c>
      <c r="C30" s="9">
        <v>138963393.67</v>
      </c>
      <c r="D30" s="9">
        <v>-5107943.23</v>
      </c>
      <c r="E30" s="9">
        <f t="shared" si="1"/>
        <v>133855450.43999998</v>
      </c>
      <c r="F30" s="9">
        <v>33354662.41</v>
      </c>
      <c r="G30" s="9">
        <v>30930610.31</v>
      </c>
      <c r="H30" s="9">
        <f t="shared" si="2"/>
        <v>100500788.02999999</v>
      </c>
    </row>
    <row r="31" spans="2:8" ht="13.5">
      <c r="B31" s="6" t="s">
        <v>37</v>
      </c>
      <c r="C31" s="9">
        <v>7362030.03</v>
      </c>
      <c r="D31" s="9">
        <v>10000</v>
      </c>
      <c r="E31" s="9">
        <f t="shared" si="1"/>
        <v>7372030.03</v>
      </c>
      <c r="F31" s="9">
        <v>1180760.7</v>
      </c>
      <c r="G31" s="9">
        <v>1007349.38</v>
      </c>
      <c r="H31" s="9">
        <f t="shared" si="2"/>
        <v>6191269.33</v>
      </c>
    </row>
    <row r="32" spans="2:8" ht="13.5">
      <c r="B32" s="6" t="s">
        <v>38</v>
      </c>
      <c r="C32" s="9">
        <v>7854683.18</v>
      </c>
      <c r="D32" s="9">
        <v>836059.5</v>
      </c>
      <c r="E32" s="9">
        <f t="shared" si="1"/>
        <v>8690742.68</v>
      </c>
      <c r="F32" s="9">
        <v>1840091.8</v>
      </c>
      <c r="G32" s="9">
        <v>1429542.12</v>
      </c>
      <c r="H32" s="9">
        <f t="shared" si="2"/>
        <v>6850650.88</v>
      </c>
    </row>
    <row r="33" spans="2:8" ht="13.5">
      <c r="B33" s="6" t="s">
        <v>39</v>
      </c>
      <c r="C33" s="9">
        <v>1319413.8</v>
      </c>
      <c r="D33" s="9">
        <v>6966</v>
      </c>
      <c r="E33" s="9">
        <f t="shared" si="1"/>
        <v>1326379.8</v>
      </c>
      <c r="F33" s="9">
        <v>325220.49</v>
      </c>
      <c r="G33" s="9">
        <v>325220.49</v>
      </c>
      <c r="H33" s="9">
        <f t="shared" si="2"/>
        <v>1001159.31</v>
      </c>
    </row>
    <row r="34" spans="2:8" ht="13.5">
      <c r="B34" s="6" t="s">
        <v>40</v>
      </c>
      <c r="C34" s="9">
        <v>1196044.96</v>
      </c>
      <c r="D34" s="9">
        <v>5805</v>
      </c>
      <c r="E34" s="9">
        <f t="shared" si="1"/>
        <v>1201849.96</v>
      </c>
      <c r="F34" s="9">
        <v>290856.54</v>
      </c>
      <c r="G34" s="9">
        <v>290856.54</v>
      </c>
      <c r="H34" s="9">
        <f t="shared" si="2"/>
        <v>910993.4199999999</v>
      </c>
    </row>
    <row r="35" spans="2:8" ht="13.5">
      <c r="B35" s="6" t="s">
        <v>41</v>
      </c>
      <c r="C35" s="9">
        <v>1254653.05</v>
      </c>
      <c r="D35" s="9">
        <v>2322</v>
      </c>
      <c r="E35" s="9">
        <f t="shared" si="1"/>
        <v>1256975.05</v>
      </c>
      <c r="F35" s="9">
        <v>300001.5</v>
      </c>
      <c r="G35" s="9">
        <v>300001.5</v>
      </c>
      <c r="H35" s="9">
        <f t="shared" si="2"/>
        <v>956973.55</v>
      </c>
    </row>
    <row r="36" spans="2:8" ht="13.5">
      <c r="B36" s="6" t="s">
        <v>42</v>
      </c>
      <c r="C36" s="9">
        <v>986014.8</v>
      </c>
      <c r="D36" s="9">
        <v>3483</v>
      </c>
      <c r="E36" s="9">
        <f t="shared" si="1"/>
        <v>989497.8</v>
      </c>
      <c r="F36" s="9">
        <v>236083.5</v>
      </c>
      <c r="G36" s="9">
        <v>236083.5</v>
      </c>
      <c r="H36" s="9">
        <f t="shared" si="2"/>
        <v>753414.3</v>
      </c>
    </row>
    <row r="37" spans="2:8" ht="13.5">
      <c r="B37" s="6" t="s">
        <v>43</v>
      </c>
      <c r="C37" s="9">
        <v>433765.8</v>
      </c>
      <c r="D37" s="9">
        <v>0</v>
      </c>
      <c r="E37" s="9">
        <f t="shared" si="1"/>
        <v>433765.8</v>
      </c>
      <c r="F37" s="9">
        <v>105906.09</v>
      </c>
      <c r="G37" s="9">
        <v>105906.09</v>
      </c>
      <c r="H37" s="9">
        <f t="shared" si="2"/>
        <v>327859.70999999996</v>
      </c>
    </row>
    <row r="38" spans="2:8" ht="13.5">
      <c r="B38" s="6" t="s">
        <v>44</v>
      </c>
      <c r="C38" s="9">
        <v>647448</v>
      </c>
      <c r="D38" s="9">
        <v>0</v>
      </c>
      <c r="E38" s="9">
        <f t="shared" si="1"/>
        <v>647448</v>
      </c>
      <c r="F38" s="9">
        <v>157508.64</v>
      </c>
      <c r="G38" s="9">
        <v>157508.64</v>
      </c>
      <c r="H38" s="9">
        <f t="shared" si="2"/>
        <v>489939.36</v>
      </c>
    </row>
    <row r="39" spans="2:8" ht="13.5">
      <c r="B39" s="6" t="s">
        <v>45</v>
      </c>
      <c r="C39" s="9">
        <v>1044145.48</v>
      </c>
      <c r="D39" s="9">
        <v>1161</v>
      </c>
      <c r="E39" s="9">
        <f t="shared" si="1"/>
        <v>1045306.48</v>
      </c>
      <c r="F39" s="9">
        <v>254493.51</v>
      </c>
      <c r="G39" s="9">
        <v>254493.51</v>
      </c>
      <c r="H39" s="9">
        <f t="shared" si="2"/>
        <v>790812.97</v>
      </c>
    </row>
    <row r="40" spans="2:8" ht="13.5">
      <c r="B40" s="6" t="s">
        <v>46</v>
      </c>
      <c r="C40" s="9">
        <v>468617.4</v>
      </c>
      <c r="D40" s="9">
        <v>0</v>
      </c>
      <c r="E40" s="9">
        <f t="shared" si="1"/>
        <v>468617.4</v>
      </c>
      <c r="F40" s="9">
        <v>113524.59</v>
      </c>
      <c r="G40" s="9">
        <v>113524.59</v>
      </c>
      <c r="H40" s="9">
        <f t="shared" si="2"/>
        <v>355092.81000000006</v>
      </c>
    </row>
    <row r="41" spans="2:8" ht="13.5">
      <c r="B41" s="6" t="s">
        <v>47</v>
      </c>
      <c r="C41" s="9">
        <v>1154138.16</v>
      </c>
      <c r="D41" s="9">
        <v>3480</v>
      </c>
      <c r="E41" s="9">
        <f t="shared" si="1"/>
        <v>1157618.16</v>
      </c>
      <c r="F41" s="9">
        <v>277707.9</v>
      </c>
      <c r="G41" s="9">
        <v>277707.9</v>
      </c>
      <c r="H41" s="9">
        <f t="shared" si="2"/>
        <v>879910.2599999999</v>
      </c>
    </row>
    <row r="42" spans="2:8" ht="13.5">
      <c r="B42" s="6" t="s">
        <v>48</v>
      </c>
      <c r="C42" s="9">
        <v>494320.68</v>
      </c>
      <c r="D42" s="9">
        <v>0</v>
      </c>
      <c r="E42" s="9">
        <f aca="true" t="shared" si="3" ref="E42:E72">C42+D42</f>
        <v>494320.68</v>
      </c>
      <c r="F42" s="9">
        <v>120286.41</v>
      </c>
      <c r="G42" s="9">
        <v>120286.41</v>
      </c>
      <c r="H42" s="9">
        <f aca="true" t="shared" si="4" ref="H42:H72">E42-F42</f>
        <v>374034.27</v>
      </c>
    </row>
    <row r="43" spans="2:8" ht="13.5">
      <c r="B43" s="6" t="s">
        <v>49</v>
      </c>
      <c r="C43" s="9">
        <v>849242.28</v>
      </c>
      <c r="D43" s="9">
        <v>0</v>
      </c>
      <c r="E43" s="9">
        <f t="shared" si="3"/>
        <v>849242.28</v>
      </c>
      <c r="F43" s="9">
        <v>206666.01</v>
      </c>
      <c r="G43" s="9">
        <v>206666.01</v>
      </c>
      <c r="H43" s="9">
        <f t="shared" si="4"/>
        <v>642576.27</v>
      </c>
    </row>
    <row r="44" spans="2:8" ht="13.5">
      <c r="B44" s="6" t="s">
        <v>50</v>
      </c>
      <c r="C44" s="9">
        <v>712955.28</v>
      </c>
      <c r="D44" s="9">
        <v>0</v>
      </c>
      <c r="E44" s="9">
        <f t="shared" si="3"/>
        <v>712955.28</v>
      </c>
      <c r="F44" s="9">
        <v>173481.06</v>
      </c>
      <c r="G44" s="9">
        <v>173481.06</v>
      </c>
      <c r="H44" s="9">
        <f t="shared" si="4"/>
        <v>539474.22</v>
      </c>
    </row>
    <row r="45" spans="2:8" ht="13.5">
      <c r="B45" s="6" t="s">
        <v>51</v>
      </c>
      <c r="C45" s="9">
        <v>394218.24</v>
      </c>
      <c r="D45" s="9">
        <v>0</v>
      </c>
      <c r="E45" s="9">
        <f t="shared" si="3"/>
        <v>394218.24</v>
      </c>
      <c r="F45" s="9">
        <v>96875.76</v>
      </c>
      <c r="G45" s="9">
        <v>96875.76</v>
      </c>
      <c r="H45" s="9">
        <f t="shared" si="4"/>
        <v>297342.48</v>
      </c>
    </row>
    <row r="46" spans="2:8" ht="13.5">
      <c r="B46" s="6" t="s">
        <v>52</v>
      </c>
      <c r="C46" s="9">
        <v>435294.72</v>
      </c>
      <c r="D46" s="9">
        <v>0</v>
      </c>
      <c r="E46" s="9">
        <f t="shared" si="3"/>
        <v>435294.72</v>
      </c>
      <c r="F46" s="9">
        <v>105810</v>
      </c>
      <c r="G46" s="9">
        <v>105810</v>
      </c>
      <c r="H46" s="9">
        <f t="shared" si="4"/>
        <v>329484.72</v>
      </c>
    </row>
    <row r="47" spans="2:8" ht="13.5">
      <c r="B47" s="6" t="s">
        <v>53</v>
      </c>
      <c r="C47" s="9">
        <v>298461.96</v>
      </c>
      <c r="D47" s="9">
        <v>0</v>
      </c>
      <c r="E47" s="9">
        <f t="shared" si="3"/>
        <v>298461.96</v>
      </c>
      <c r="F47" s="9">
        <v>73349.25</v>
      </c>
      <c r="G47" s="9">
        <v>73349.25</v>
      </c>
      <c r="H47" s="9">
        <f t="shared" si="4"/>
        <v>225112.71000000002</v>
      </c>
    </row>
    <row r="48" spans="2:8" ht="13.5">
      <c r="B48" s="6" t="s">
        <v>54</v>
      </c>
      <c r="C48" s="9">
        <v>368966.4</v>
      </c>
      <c r="D48" s="9">
        <v>0</v>
      </c>
      <c r="E48" s="9">
        <f t="shared" si="3"/>
        <v>368966.4</v>
      </c>
      <c r="F48" s="9">
        <v>90977.76</v>
      </c>
      <c r="G48" s="9">
        <v>90977.76</v>
      </c>
      <c r="H48" s="9">
        <f t="shared" si="4"/>
        <v>277988.64</v>
      </c>
    </row>
    <row r="49" spans="2:8" ht="13.5">
      <c r="B49" s="6" t="s">
        <v>55</v>
      </c>
      <c r="C49" s="9">
        <v>313825.44</v>
      </c>
      <c r="D49" s="9">
        <v>0</v>
      </c>
      <c r="E49" s="9">
        <f t="shared" si="3"/>
        <v>313825.44</v>
      </c>
      <c r="F49" s="9">
        <v>75890.76</v>
      </c>
      <c r="G49" s="9">
        <v>75890.76</v>
      </c>
      <c r="H49" s="9">
        <f t="shared" si="4"/>
        <v>237934.68</v>
      </c>
    </row>
    <row r="50" spans="2:8" ht="13.5">
      <c r="B50" s="6" t="s">
        <v>56</v>
      </c>
      <c r="C50" s="9">
        <v>627531</v>
      </c>
      <c r="D50" s="9">
        <v>0</v>
      </c>
      <c r="E50" s="9">
        <f t="shared" si="3"/>
        <v>627531</v>
      </c>
      <c r="F50" s="9">
        <v>153353.79</v>
      </c>
      <c r="G50" s="9">
        <v>153353.79</v>
      </c>
      <c r="H50" s="9">
        <f t="shared" si="4"/>
        <v>474177.20999999996</v>
      </c>
    </row>
    <row r="51" spans="2:8" ht="13.5">
      <c r="B51" s="6" t="s">
        <v>57</v>
      </c>
      <c r="C51" s="9">
        <v>314844.72</v>
      </c>
      <c r="D51" s="9">
        <v>0</v>
      </c>
      <c r="E51" s="9">
        <f t="shared" si="3"/>
        <v>314844.72</v>
      </c>
      <c r="F51" s="9">
        <v>76945.74</v>
      </c>
      <c r="G51" s="9">
        <v>76945.74</v>
      </c>
      <c r="H51" s="9">
        <f t="shared" si="4"/>
        <v>237898.97999999998</v>
      </c>
    </row>
    <row r="52" spans="2:8" ht="13.5">
      <c r="B52" s="6" t="s">
        <v>58</v>
      </c>
      <c r="C52" s="9">
        <v>263844</v>
      </c>
      <c r="D52" s="9">
        <v>0</v>
      </c>
      <c r="E52" s="9">
        <f t="shared" si="3"/>
        <v>263844</v>
      </c>
      <c r="F52" s="9">
        <v>64157.88</v>
      </c>
      <c r="G52" s="9">
        <v>64157.88</v>
      </c>
      <c r="H52" s="9">
        <f t="shared" si="4"/>
        <v>199686.12</v>
      </c>
    </row>
    <row r="53" spans="2:8" ht="13.5">
      <c r="B53" s="6" t="s">
        <v>59</v>
      </c>
      <c r="C53" s="9">
        <v>677461.56</v>
      </c>
      <c r="D53" s="9">
        <v>1161</v>
      </c>
      <c r="E53" s="9">
        <f t="shared" si="3"/>
        <v>678622.56</v>
      </c>
      <c r="F53" s="9">
        <v>166413.03</v>
      </c>
      <c r="G53" s="9">
        <v>166413.03</v>
      </c>
      <c r="H53" s="9">
        <f t="shared" si="4"/>
        <v>512209.53</v>
      </c>
    </row>
    <row r="54" spans="2:8" ht="13.5">
      <c r="B54" s="6" t="s">
        <v>60</v>
      </c>
      <c r="C54" s="9">
        <v>477340.08</v>
      </c>
      <c r="D54" s="9">
        <v>1161</v>
      </c>
      <c r="E54" s="9">
        <f t="shared" si="3"/>
        <v>478501.08</v>
      </c>
      <c r="F54" s="9">
        <v>118084.5</v>
      </c>
      <c r="G54" s="9">
        <v>118084.5</v>
      </c>
      <c r="H54" s="9">
        <f t="shared" si="4"/>
        <v>360416.58</v>
      </c>
    </row>
    <row r="55" spans="2:8" ht="13.5">
      <c r="B55" s="6" t="s">
        <v>61</v>
      </c>
      <c r="C55" s="9">
        <v>251592.96</v>
      </c>
      <c r="D55" s="9">
        <v>0</v>
      </c>
      <c r="E55" s="9">
        <f t="shared" si="3"/>
        <v>251592.96</v>
      </c>
      <c r="F55" s="9">
        <v>61488.24</v>
      </c>
      <c r="G55" s="9">
        <v>61488.24</v>
      </c>
      <c r="H55" s="9">
        <f t="shared" si="4"/>
        <v>190104.72</v>
      </c>
    </row>
    <row r="56" spans="2:8" ht="13.5">
      <c r="B56" s="6" t="s">
        <v>62</v>
      </c>
      <c r="C56" s="9">
        <v>479075.76</v>
      </c>
      <c r="D56" s="9">
        <v>0</v>
      </c>
      <c r="E56" s="9">
        <f t="shared" si="3"/>
        <v>479075.76</v>
      </c>
      <c r="F56" s="9">
        <v>117133.74</v>
      </c>
      <c r="G56" s="9">
        <v>117133.74</v>
      </c>
      <c r="H56" s="9">
        <f t="shared" si="4"/>
        <v>361942.02</v>
      </c>
    </row>
    <row r="57" spans="2:8" ht="13.5">
      <c r="B57" s="6" t="s">
        <v>63</v>
      </c>
      <c r="C57" s="9">
        <v>514879.32</v>
      </c>
      <c r="D57" s="9">
        <v>0</v>
      </c>
      <c r="E57" s="9">
        <f t="shared" si="3"/>
        <v>514879.32</v>
      </c>
      <c r="F57" s="9">
        <v>126309.99</v>
      </c>
      <c r="G57" s="9">
        <v>126309.99</v>
      </c>
      <c r="H57" s="9">
        <f t="shared" si="4"/>
        <v>388569.33</v>
      </c>
    </row>
    <row r="58" spans="2:8" ht="13.5">
      <c r="B58" s="6" t="s">
        <v>64</v>
      </c>
      <c r="C58" s="9">
        <v>248994.48</v>
      </c>
      <c r="D58" s="9">
        <v>0</v>
      </c>
      <c r="E58" s="9">
        <f t="shared" si="3"/>
        <v>248994.48</v>
      </c>
      <c r="F58" s="9">
        <v>60889.5</v>
      </c>
      <c r="G58" s="9">
        <v>60889.5</v>
      </c>
      <c r="H58" s="9">
        <f t="shared" si="4"/>
        <v>188104.98</v>
      </c>
    </row>
    <row r="59" spans="2:8" ht="13.5">
      <c r="B59" s="6" t="s">
        <v>65</v>
      </c>
      <c r="C59" s="9">
        <v>204443.52</v>
      </c>
      <c r="D59" s="9">
        <v>0</v>
      </c>
      <c r="E59" s="9">
        <f t="shared" si="3"/>
        <v>204443.52</v>
      </c>
      <c r="F59" s="9">
        <v>50208</v>
      </c>
      <c r="G59" s="9">
        <v>50208</v>
      </c>
      <c r="H59" s="9">
        <f t="shared" si="4"/>
        <v>154235.52</v>
      </c>
    </row>
    <row r="60" spans="2:8" ht="13.5">
      <c r="B60" s="6" t="s">
        <v>66</v>
      </c>
      <c r="C60" s="9">
        <v>376789.8</v>
      </c>
      <c r="D60" s="9">
        <v>0</v>
      </c>
      <c r="E60" s="9">
        <f t="shared" si="3"/>
        <v>376789.8</v>
      </c>
      <c r="F60" s="9">
        <v>92444.49</v>
      </c>
      <c r="G60" s="9">
        <v>92444.49</v>
      </c>
      <c r="H60" s="9">
        <f t="shared" si="4"/>
        <v>284345.31</v>
      </c>
    </row>
    <row r="61" spans="2:8" ht="13.5">
      <c r="B61" s="6" t="s">
        <v>67</v>
      </c>
      <c r="C61" s="9">
        <v>387969.48</v>
      </c>
      <c r="D61" s="9">
        <v>0</v>
      </c>
      <c r="E61" s="9">
        <f t="shared" si="3"/>
        <v>387969.48</v>
      </c>
      <c r="F61" s="9">
        <v>94723.8</v>
      </c>
      <c r="G61" s="9">
        <v>94723.8</v>
      </c>
      <c r="H61" s="9">
        <f t="shared" si="4"/>
        <v>293245.68</v>
      </c>
    </row>
    <row r="62" spans="2:8" ht="13.5">
      <c r="B62" s="6" t="s">
        <v>68</v>
      </c>
      <c r="C62" s="9">
        <v>262135.32</v>
      </c>
      <c r="D62" s="9">
        <v>0</v>
      </c>
      <c r="E62" s="9">
        <f t="shared" si="3"/>
        <v>262135.32</v>
      </c>
      <c r="F62" s="9">
        <v>63099.75</v>
      </c>
      <c r="G62" s="9">
        <v>63099.75</v>
      </c>
      <c r="H62" s="9">
        <f t="shared" si="4"/>
        <v>199035.57</v>
      </c>
    </row>
    <row r="63" spans="2:8" ht="13.5">
      <c r="B63" s="6" t="s">
        <v>69</v>
      </c>
      <c r="C63" s="9">
        <v>369972</v>
      </c>
      <c r="D63" s="9">
        <v>0</v>
      </c>
      <c r="E63" s="9">
        <f t="shared" si="3"/>
        <v>369972</v>
      </c>
      <c r="F63" s="9">
        <v>90915.24</v>
      </c>
      <c r="G63" s="9">
        <v>90915.24</v>
      </c>
      <c r="H63" s="9">
        <f t="shared" si="4"/>
        <v>279056.76</v>
      </c>
    </row>
    <row r="64" spans="2:8" ht="13.5">
      <c r="B64" s="6" t="s">
        <v>70</v>
      </c>
      <c r="C64" s="9">
        <v>319740.84</v>
      </c>
      <c r="D64" s="9">
        <v>0</v>
      </c>
      <c r="E64" s="9">
        <f t="shared" si="3"/>
        <v>319740.84</v>
      </c>
      <c r="F64" s="9">
        <v>78248.49</v>
      </c>
      <c r="G64" s="9">
        <v>78248.49</v>
      </c>
      <c r="H64" s="9">
        <f t="shared" si="4"/>
        <v>241492.35000000003</v>
      </c>
    </row>
    <row r="65" spans="2:8" ht="13.5">
      <c r="B65" s="6" t="s">
        <v>71</v>
      </c>
      <c r="C65" s="9">
        <v>249508.32</v>
      </c>
      <c r="D65" s="9">
        <v>0</v>
      </c>
      <c r="E65" s="9">
        <f t="shared" si="3"/>
        <v>249508.32</v>
      </c>
      <c r="F65" s="9">
        <v>60789</v>
      </c>
      <c r="G65" s="9">
        <v>60789</v>
      </c>
      <c r="H65" s="9">
        <f t="shared" si="4"/>
        <v>188719.32</v>
      </c>
    </row>
    <row r="66" spans="2:8" ht="13.5">
      <c r="B66" s="6" t="s">
        <v>72</v>
      </c>
      <c r="C66" s="9">
        <v>404509.44</v>
      </c>
      <c r="D66" s="9">
        <v>0</v>
      </c>
      <c r="E66" s="9">
        <f t="shared" si="3"/>
        <v>404509.44</v>
      </c>
      <c r="F66" s="9">
        <v>98160.96</v>
      </c>
      <c r="G66" s="9">
        <v>98160.96</v>
      </c>
      <c r="H66" s="9">
        <f t="shared" si="4"/>
        <v>306348.48</v>
      </c>
    </row>
    <row r="67" spans="2:8" ht="13.5">
      <c r="B67" s="6" t="s">
        <v>73</v>
      </c>
      <c r="C67" s="9">
        <v>291615.6</v>
      </c>
      <c r="D67" s="9">
        <v>0</v>
      </c>
      <c r="E67" s="9">
        <f t="shared" si="3"/>
        <v>291615.6</v>
      </c>
      <c r="F67" s="9">
        <v>71473.5</v>
      </c>
      <c r="G67" s="9">
        <v>71473.5</v>
      </c>
      <c r="H67" s="9">
        <f t="shared" si="4"/>
        <v>220142.09999999998</v>
      </c>
    </row>
    <row r="68" spans="2:8" ht="13.5">
      <c r="B68" s="6" t="s">
        <v>74</v>
      </c>
      <c r="C68" s="9">
        <v>314751.24</v>
      </c>
      <c r="D68" s="9">
        <v>0</v>
      </c>
      <c r="E68" s="9">
        <f t="shared" si="3"/>
        <v>314751.24</v>
      </c>
      <c r="F68" s="9">
        <v>77201.01</v>
      </c>
      <c r="G68" s="9">
        <v>77201.01</v>
      </c>
      <c r="H68" s="9">
        <f t="shared" si="4"/>
        <v>237550.22999999998</v>
      </c>
    </row>
    <row r="69" spans="2:8" ht="13.5">
      <c r="B69" s="6" t="s">
        <v>75</v>
      </c>
      <c r="C69" s="9">
        <v>434676.96</v>
      </c>
      <c r="D69" s="9">
        <v>0</v>
      </c>
      <c r="E69" s="9">
        <f t="shared" si="3"/>
        <v>434676.96</v>
      </c>
      <c r="F69" s="9">
        <v>105675</v>
      </c>
      <c r="G69" s="9">
        <v>105675</v>
      </c>
      <c r="H69" s="9">
        <f t="shared" si="4"/>
        <v>329001.96</v>
      </c>
    </row>
    <row r="70" spans="2:8" ht="13.5">
      <c r="B70" s="6" t="s">
        <v>76</v>
      </c>
      <c r="C70" s="9">
        <v>338895.46</v>
      </c>
      <c r="D70" s="9">
        <v>0</v>
      </c>
      <c r="E70" s="9">
        <f t="shared" si="3"/>
        <v>338895.46</v>
      </c>
      <c r="F70" s="9">
        <v>83208.24</v>
      </c>
      <c r="G70" s="9">
        <v>83208.24</v>
      </c>
      <c r="H70" s="9">
        <f t="shared" si="4"/>
        <v>255687.22000000003</v>
      </c>
    </row>
    <row r="71" spans="2:8" ht="13.5">
      <c r="B71" s="6" t="s">
        <v>77</v>
      </c>
      <c r="C71" s="9">
        <v>27142755.31</v>
      </c>
      <c r="D71" s="9">
        <v>337234</v>
      </c>
      <c r="E71" s="9">
        <f t="shared" si="3"/>
        <v>27479989.31</v>
      </c>
      <c r="F71" s="9">
        <v>6424261.79</v>
      </c>
      <c r="G71" s="9">
        <v>6419761.79</v>
      </c>
      <c r="H71" s="9">
        <f t="shared" si="4"/>
        <v>21055727.52</v>
      </c>
    </row>
    <row r="72" spans="2:8" ht="13.5">
      <c r="B72" s="6" t="s">
        <v>78</v>
      </c>
      <c r="C72" s="9">
        <v>188830701</v>
      </c>
      <c r="D72" s="9">
        <v>395894.6</v>
      </c>
      <c r="E72" s="9">
        <f t="shared" si="3"/>
        <v>189226595.6</v>
      </c>
      <c r="F72" s="9">
        <v>38930959.03</v>
      </c>
      <c r="G72" s="9">
        <v>38930959.03</v>
      </c>
      <c r="H72" s="9">
        <f t="shared" si="4"/>
        <v>150295636.57</v>
      </c>
    </row>
    <row r="73" spans="2:8" s="15" customFormat="1" ht="13.5">
      <c r="B73" s="3" t="s">
        <v>13</v>
      </c>
      <c r="C73" s="12">
        <f aca="true" t="shared" si="5" ref="C73:H73">SUM(C74:C136)</f>
        <v>425799340.59</v>
      </c>
      <c r="D73" s="12">
        <f t="shared" si="5"/>
        <v>46979243.33</v>
      </c>
      <c r="E73" s="12">
        <f t="shared" si="5"/>
        <v>472778583.9200001</v>
      </c>
      <c r="F73" s="12">
        <f t="shared" si="5"/>
        <v>94296766.16000001</v>
      </c>
      <c r="G73" s="12">
        <f t="shared" si="5"/>
        <v>86621843.98</v>
      </c>
      <c r="H73" s="12">
        <f t="shared" si="5"/>
        <v>378481817.7600001</v>
      </c>
    </row>
    <row r="74" spans="2:8" ht="13.5">
      <c r="B74" s="7" t="s">
        <v>16</v>
      </c>
      <c r="C74" s="8">
        <v>0</v>
      </c>
      <c r="D74" s="8">
        <v>30000</v>
      </c>
      <c r="E74" s="8">
        <f aca="true" t="shared" si="6" ref="E74:E106">C74+D74</f>
        <v>30000</v>
      </c>
      <c r="F74" s="8">
        <v>8634.41</v>
      </c>
      <c r="G74" s="8">
        <v>8634.41</v>
      </c>
      <c r="H74" s="13">
        <f aca="true" t="shared" si="7" ref="H74:H106">E74-F74</f>
        <v>21365.59</v>
      </c>
    </row>
    <row r="75" spans="2:8" ht="13.5">
      <c r="B75" s="7" t="s">
        <v>17</v>
      </c>
      <c r="C75" s="8">
        <v>31742999.64</v>
      </c>
      <c r="D75" s="8">
        <v>10790643.97</v>
      </c>
      <c r="E75" s="8">
        <f t="shared" si="6"/>
        <v>42533643.61</v>
      </c>
      <c r="F75" s="8">
        <v>9932578.21</v>
      </c>
      <c r="G75" s="8">
        <v>9932578.21</v>
      </c>
      <c r="H75" s="13">
        <f t="shared" si="7"/>
        <v>32601065.4</v>
      </c>
    </row>
    <row r="76" spans="2:8" ht="13.5">
      <c r="B76" s="7" t="s">
        <v>18</v>
      </c>
      <c r="C76" s="8">
        <v>0</v>
      </c>
      <c r="D76" s="8">
        <v>29914.17</v>
      </c>
      <c r="E76" s="8">
        <f t="shared" si="6"/>
        <v>29914.17</v>
      </c>
      <c r="F76" s="8">
        <v>0</v>
      </c>
      <c r="G76" s="8">
        <v>0</v>
      </c>
      <c r="H76" s="13">
        <f t="shared" si="7"/>
        <v>29914.17</v>
      </c>
    </row>
    <row r="77" spans="2:8" ht="27">
      <c r="B77" s="7" t="s">
        <v>19</v>
      </c>
      <c r="C77" s="8">
        <v>0</v>
      </c>
      <c r="D77" s="8">
        <v>30000</v>
      </c>
      <c r="E77" s="8">
        <f t="shared" si="6"/>
        <v>30000</v>
      </c>
      <c r="F77" s="8">
        <v>8477.74</v>
      </c>
      <c r="G77" s="8">
        <v>8477.74</v>
      </c>
      <c r="H77" s="13">
        <f t="shared" si="7"/>
        <v>21522.260000000002</v>
      </c>
    </row>
    <row r="78" spans="2:8" ht="13.5">
      <c r="B78" s="7" t="s">
        <v>20</v>
      </c>
      <c r="C78" s="9">
        <v>0</v>
      </c>
      <c r="D78" s="9">
        <v>12000</v>
      </c>
      <c r="E78" s="9">
        <f t="shared" si="6"/>
        <v>12000</v>
      </c>
      <c r="F78" s="9">
        <v>1924.22</v>
      </c>
      <c r="G78" s="9">
        <v>1924.22</v>
      </c>
      <c r="H78" s="13">
        <f t="shared" si="7"/>
        <v>10075.78</v>
      </c>
    </row>
    <row r="79" spans="2:8" ht="13.5">
      <c r="B79" s="7" t="s">
        <v>21</v>
      </c>
      <c r="C79" s="9">
        <v>3900000</v>
      </c>
      <c r="D79" s="9">
        <v>25046608.7</v>
      </c>
      <c r="E79" s="9">
        <f t="shared" si="6"/>
        <v>28946608.7</v>
      </c>
      <c r="F79" s="9">
        <v>23755935.06</v>
      </c>
      <c r="G79" s="9">
        <v>23755935.06</v>
      </c>
      <c r="H79" s="13">
        <f t="shared" si="7"/>
        <v>5190673.640000001</v>
      </c>
    </row>
    <row r="80" spans="2:8" ht="13.5">
      <c r="B80" s="7" t="s">
        <v>22</v>
      </c>
      <c r="C80" s="9">
        <v>302365525.95</v>
      </c>
      <c r="D80" s="9">
        <v>4079244.42</v>
      </c>
      <c r="E80" s="9">
        <f t="shared" si="6"/>
        <v>306444770.37</v>
      </c>
      <c r="F80" s="9">
        <v>51388480.04</v>
      </c>
      <c r="G80" s="9">
        <v>43713557.86</v>
      </c>
      <c r="H80" s="13">
        <f t="shared" si="7"/>
        <v>255056290.33</v>
      </c>
    </row>
    <row r="81" spans="2:8" ht="13.5">
      <c r="B81" s="7" t="s">
        <v>23</v>
      </c>
      <c r="C81" s="9">
        <v>0</v>
      </c>
      <c r="D81" s="9">
        <v>24000</v>
      </c>
      <c r="E81" s="9">
        <f t="shared" si="6"/>
        <v>24000</v>
      </c>
      <c r="F81" s="9">
        <v>5186.96</v>
      </c>
      <c r="G81" s="9">
        <v>5186.96</v>
      </c>
      <c r="H81" s="13">
        <f t="shared" si="7"/>
        <v>18813.04</v>
      </c>
    </row>
    <row r="82" spans="2:8" ht="27">
      <c r="B82" s="6" t="s">
        <v>24</v>
      </c>
      <c r="C82" s="9">
        <v>0</v>
      </c>
      <c r="D82" s="9">
        <v>12000</v>
      </c>
      <c r="E82" s="9">
        <f t="shared" si="6"/>
        <v>12000</v>
      </c>
      <c r="F82" s="9">
        <v>4095.04</v>
      </c>
      <c r="G82" s="9">
        <v>4095.04</v>
      </c>
      <c r="H82" s="13">
        <f t="shared" si="7"/>
        <v>7904.96</v>
      </c>
    </row>
    <row r="83" spans="2:8" ht="13.5">
      <c r="B83" s="6" t="s">
        <v>25</v>
      </c>
      <c r="C83" s="9">
        <v>1500000</v>
      </c>
      <c r="D83" s="9">
        <v>30000</v>
      </c>
      <c r="E83" s="9">
        <f t="shared" si="6"/>
        <v>1530000</v>
      </c>
      <c r="F83" s="9">
        <v>3743.9</v>
      </c>
      <c r="G83" s="9">
        <v>3743.9</v>
      </c>
      <c r="H83" s="13">
        <f t="shared" si="7"/>
        <v>1526256.1</v>
      </c>
    </row>
    <row r="84" spans="2:8" ht="13.5">
      <c r="B84" s="6" t="s">
        <v>26</v>
      </c>
      <c r="C84" s="9">
        <v>3000000</v>
      </c>
      <c r="D84" s="9">
        <v>6000</v>
      </c>
      <c r="E84" s="9">
        <f t="shared" si="6"/>
        <v>3006000</v>
      </c>
      <c r="F84" s="9">
        <v>2046.02</v>
      </c>
      <c r="G84" s="9">
        <v>2046.02</v>
      </c>
      <c r="H84" s="13">
        <f t="shared" si="7"/>
        <v>3003953.98</v>
      </c>
    </row>
    <row r="85" spans="2:8" ht="27">
      <c r="B85" s="6" t="s">
        <v>27</v>
      </c>
      <c r="C85" s="9">
        <v>0</v>
      </c>
      <c r="D85" s="9">
        <v>9000</v>
      </c>
      <c r="E85" s="9">
        <f t="shared" si="6"/>
        <v>9000</v>
      </c>
      <c r="F85" s="9">
        <v>1924.24</v>
      </c>
      <c r="G85" s="9">
        <v>1924.24</v>
      </c>
      <c r="H85" s="13">
        <f t="shared" si="7"/>
        <v>7075.76</v>
      </c>
    </row>
    <row r="86" spans="2:8" ht="13.5">
      <c r="B86" s="6" t="s">
        <v>28</v>
      </c>
      <c r="C86" s="9">
        <v>0</v>
      </c>
      <c r="D86" s="9">
        <v>22000</v>
      </c>
      <c r="E86" s="9">
        <f t="shared" si="6"/>
        <v>22000</v>
      </c>
      <c r="F86" s="9">
        <v>6558.53</v>
      </c>
      <c r="G86" s="9">
        <v>6558.53</v>
      </c>
      <c r="H86" s="13">
        <f t="shared" si="7"/>
        <v>15441.470000000001</v>
      </c>
    </row>
    <row r="87" spans="2:8" ht="13.5">
      <c r="B87" s="6" t="s">
        <v>29</v>
      </c>
      <c r="C87" s="9">
        <v>0</v>
      </c>
      <c r="D87" s="9">
        <v>263100</v>
      </c>
      <c r="E87" s="9">
        <f t="shared" si="6"/>
        <v>263100</v>
      </c>
      <c r="F87" s="9">
        <v>228872.69</v>
      </c>
      <c r="G87" s="9">
        <v>228872.69</v>
      </c>
      <c r="H87" s="13">
        <f t="shared" si="7"/>
        <v>34227.31</v>
      </c>
    </row>
    <row r="88" spans="2:8" ht="13.5">
      <c r="B88" s="6" t="s">
        <v>30</v>
      </c>
      <c r="C88" s="9">
        <v>0</v>
      </c>
      <c r="D88" s="9">
        <v>6000</v>
      </c>
      <c r="E88" s="9">
        <f t="shared" si="6"/>
        <v>6000</v>
      </c>
      <c r="F88" s="9">
        <v>1647</v>
      </c>
      <c r="G88" s="9">
        <v>1647</v>
      </c>
      <c r="H88" s="13">
        <f t="shared" si="7"/>
        <v>4353</v>
      </c>
    </row>
    <row r="89" spans="2:8" ht="13.5">
      <c r="B89" s="6" t="s">
        <v>31</v>
      </c>
      <c r="C89" s="9">
        <v>0</v>
      </c>
      <c r="D89" s="9">
        <v>36000</v>
      </c>
      <c r="E89" s="9">
        <f t="shared" si="6"/>
        <v>36000</v>
      </c>
      <c r="F89" s="9">
        <v>6774.45</v>
      </c>
      <c r="G89" s="9">
        <v>6774.45</v>
      </c>
      <c r="H89" s="13">
        <f t="shared" si="7"/>
        <v>29225.55</v>
      </c>
    </row>
    <row r="90" spans="2:8" ht="13.5">
      <c r="B90" s="6" t="s">
        <v>32</v>
      </c>
      <c r="C90" s="9">
        <v>0</v>
      </c>
      <c r="D90" s="9">
        <v>7188750.16</v>
      </c>
      <c r="E90" s="9">
        <f t="shared" si="6"/>
        <v>7188750.16</v>
      </c>
      <c r="F90" s="9">
        <v>7169149.56</v>
      </c>
      <c r="G90" s="9">
        <v>7169149.56</v>
      </c>
      <c r="H90" s="13">
        <f t="shared" si="7"/>
        <v>19600.60000000056</v>
      </c>
    </row>
    <row r="91" spans="2:8" ht="13.5">
      <c r="B91" s="6" t="s">
        <v>33</v>
      </c>
      <c r="C91" s="9">
        <v>0</v>
      </c>
      <c r="D91" s="9">
        <v>6000</v>
      </c>
      <c r="E91" s="9">
        <f t="shared" si="6"/>
        <v>6000</v>
      </c>
      <c r="F91" s="9">
        <v>1647</v>
      </c>
      <c r="G91" s="9">
        <v>1647</v>
      </c>
      <c r="H91" s="13">
        <f t="shared" si="7"/>
        <v>4353</v>
      </c>
    </row>
    <row r="92" spans="2:8" ht="13.5">
      <c r="B92" s="6" t="s">
        <v>34</v>
      </c>
      <c r="C92" s="9">
        <v>0</v>
      </c>
      <c r="D92" s="9">
        <v>22000</v>
      </c>
      <c r="E92" s="9">
        <f t="shared" si="6"/>
        <v>22000</v>
      </c>
      <c r="F92" s="9">
        <v>2394.03</v>
      </c>
      <c r="G92" s="9">
        <v>2394.03</v>
      </c>
      <c r="H92" s="13">
        <f t="shared" si="7"/>
        <v>19605.97</v>
      </c>
    </row>
    <row r="93" spans="2:8" ht="13.5">
      <c r="B93" s="6" t="s">
        <v>35</v>
      </c>
      <c r="C93" s="9">
        <v>0</v>
      </c>
      <c r="D93" s="9">
        <v>244000</v>
      </c>
      <c r="E93" s="9">
        <f t="shared" si="6"/>
        <v>244000</v>
      </c>
      <c r="F93" s="9">
        <v>25598.91</v>
      </c>
      <c r="G93" s="9">
        <v>25598.91</v>
      </c>
      <c r="H93" s="13">
        <f t="shared" si="7"/>
        <v>218401.09</v>
      </c>
    </row>
    <row r="94" spans="2:8" ht="13.5">
      <c r="B94" s="6" t="s">
        <v>36</v>
      </c>
      <c r="C94" s="9">
        <v>5400000</v>
      </c>
      <c r="D94" s="9">
        <v>-1885606</v>
      </c>
      <c r="E94" s="9">
        <f t="shared" si="6"/>
        <v>3514394</v>
      </c>
      <c r="F94" s="9">
        <v>7770.81</v>
      </c>
      <c r="G94" s="9">
        <v>7770.81</v>
      </c>
      <c r="H94" s="13">
        <f t="shared" si="7"/>
        <v>3506623.19</v>
      </c>
    </row>
    <row r="95" spans="2:8" ht="13.5">
      <c r="B95" s="6" t="s">
        <v>37</v>
      </c>
      <c r="C95" s="9">
        <v>0</v>
      </c>
      <c r="D95" s="9">
        <v>9000</v>
      </c>
      <c r="E95" s="9">
        <f t="shared" si="6"/>
        <v>9000</v>
      </c>
      <c r="F95" s="9">
        <v>2043.43</v>
      </c>
      <c r="G95" s="9">
        <v>2043.43</v>
      </c>
      <c r="H95" s="13">
        <f t="shared" si="7"/>
        <v>6956.57</v>
      </c>
    </row>
    <row r="96" spans="2:8" ht="13.5">
      <c r="B96" s="6" t="s">
        <v>38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2:8" ht="13.5">
      <c r="B97" s="6" t="s">
        <v>39</v>
      </c>
      <c r="C97" s="9">
        <v>1239412</v>
      </c>
      <c r="D97" s="9">
        <v>0</v>
      </c>
      <c r="E97" s="9">
        <f t="shared" si="6"/>
        <v>1239412</v>
      </c>
      <c r="F97" s="9">
        <v>59853</v>
      </c>
      <c r="G97" s="9">
        <v>59853</v>
      </c>
      <c r="H97" s="13">
        <f t="shared" si="7"/>
        <v>1179559</v>
      </c>
    </row>
    <row r="98" spans="2:8" ht="13.5">
      <c r="B98" s="6" t="s">
        <v>40</v>
      </c>
      <c r="C98" s="9">
        <v>1212892</v>
      </c>
      <c r="D98" s="9">
        <v>0</v>
      </c>
      <c r="E98" s="9">
        <f t="shared" si="6"/>
        <v>1212892</v>
      </c>
      <c r="F98" s="9">
        <v>53223</v>
      </c>
      <c r="G98" s="9">
        <v>53223</v>
      </c>
      <c r="H98" s="13">
        <f t="shared" si="7"/>
        <v>1159669</v>
      </c>
    </row>
    <row r="99" spans="2:8" ht="13.5">
      <c r="B99" s="6" t="s">
        <v>41</v>
      </c>
      <c r="C99" s="9">
        <v>1291108</v>
      </c>
      <c r="D99" s="9">
        <v>0</v>
      </c>
      <c r="E99" s="9">
        <f t="shared" si="6"/>
        <v>1291108</v>
      </c>
      <c r="F99" s="9">
        <v>72777</v>
      </c>
      <c r="G99" s="9">
        <v>72777</v>
      </c>
      <c r="H99" s="13">
        <f t="shared" si="7"/>
        <v>1218331</v>
      </c>
    </row>
    <row r="100" spans="2:8" ht="13.5">
      <c r="B100" s="6" t="s">
        <v>42</v>
      </c>
      <c r="C100" s="9">
        <v>1238500</v>
      </c>
      <c r="D100" s="9">
        <v>0</v>
      </c>
      <c r="E100" s="9">
        <f t="shared" si="6"/>
        <v>1238500</v>
      </c>
      <c r="F100" s="9">
        <v>59625</v>
      </c>
      <c r="G100" s="9">
        <v>59625</v>
      </c>
      <c r="H100" s="13">
        <f t="shared" si="7"/>
        <v>1178875</v>
      </c>
    </row>
    <row r="101" spans="2:8" ht="13.5">
      <c r="B101" s="6" t="s">
        <v>43</v>
      </c>
      <c r="C101" s="9">
        <v>51456</v>
      </c>
      <c r="D101" s="9">
        <v>0</v>
      </c>
      <c r="E101" s="9">
        <f t="shared" si="6"/>
        <v>51456</v>
      </c>
      <c r="F101" s="9">
        <v>12864</v>
      </c>
      <c r="G101" s="9">
        <v>12864</v>
      </c>
      <c r="H101" s="13">
        <f t="shared" si="7"/>
        <v>38592</v>
      </c>
    </row>
    <row r="102" spans="2:8" ht="13.5">
      <c r="B102" s="6" t="s">
        <v>44</v>
      </c>
      <c r="C102" s="9">
        <v>117852</v>
      </c>
      <c r="D102" s="9">
        <v>0</v>
      </c>
      <c r="E102" s="9">
        <f t="shared" si="6"/>
        <v>117852</v>
      </c>
      <c r="F102" s="9">
        <v>29463</v>
      </c>
      <c r="G102" s="9">
        <v>29463</v>
      </c>
      <c r="H102" s="13">
        <f t="shared" si="7"/>
        <v>88389</v>
      </c>
    </row>
    <row r="103" spans="2:8" ht="13.5">
      <c r="B103" s="6" t="s">
        <v>45</v>
      </c>
      <c r="C103" s="9">
        <v>136464</v>
      </c>
      <c r="D103" s="9">
        <v>0</v>
      </c>
      <c r="E103" s="9">
        <f t="shared" si="6"/>
        <v>136464</v>
      </c>
      <c r="F103" s="9">
        <v>34116</v>
      </c>
      <c r="G103" s="9">
        <v>34116</v>
      </c>
      <c r="H103" s="13">
        <f t="shared" si="7"/>
        <v>102348</v>
      </c>
    </row>
    <row r="104" spans="2:8" ht="13.5">
      <c r="B104" s="6" t="s">
        <v>46</v>
      </c>
      <c r="C104" s="9">
        <v>51780</v>
      </c>
      <c r="D104" s="9">
        <v>0</v>
      </c>
      <c r="E104" s="9">
        <f t="shared" si="6"/>
        <v>51780</v>
      </c>
      <c r="F104" s="9">
        <v>12945</v>
      </c>
      <c r="G104" s="9">
        <v>12945</v>
      </c>
      <c r="H104" s="13">
        <f t="shared" si="7"/>
        <v>38835</v>
      </c>
    </row>
    <row r="105" spans="2:8" ht="13.5">
      <c r="B105" s="6" t="s">
        <v>47</v>
      </c>
      <c r="C105" s="9">
        <v>231768</v>
      </c>
      <c r="D105" s="9">
        <v>0</v>
      </c>
      <c r="E105" s="9">
        <f t="shared" si="6"/>
        <v>231768</v>
      </c>
      <c r="F105" s="9">
        <v>57942</v>
      </c>
      <c r="G105" s="9">
        <v>57942</v>
      </c>
      <c r="H105" s="13">
        <f t="shared" si="7"/>
        <v>173826</v>
      </c>
    </row>
    <row r="106" spans="2:8" ht="13.5">
      <c r="B106" s="6" t="s">
        <v>48</v>
      </c>
      <c r="C106" s="9">
        <v>51948</v>
      </c>
      <c r="D106" s="9">
        <v>0</v>
      </c>
      <c r="E106" s="9">
        <f t="shared" si="6"/>
        <v>51948</v>
      </c>
      <c r="F106" s="9">
        <v>12987</v>
      </c>
      <c r="G106" s="9">
        <v>12987</v>
      </c>
      <c r="H106" s="13">
        <f t="shared" si="7"/>
        <v>38961</v>
      </c>
    </row>
    <row r="107" spans="2:8" ht="13.5">
      <c r="B107" s="6" t="s">
        <v>49</v>
      </c>
      <c r="C107" s="9">
        <v>135828</v>
      </c>
      <c r="D107" s="9">
        <v>0</v>
      </c>
      <c r="E107" s="9">
        <f aca="true" t="shared" si="8" ref="E107:E136">C107+D107</f>
        <v>135828</v>
      </c>
      <c r="F107" s="9">
        <v>33957</v>
      </c>
      <c r="G107" s="9">
        <v>33957</v>
      </c>
      <c r="H107" s="13">
        <f aca="true" t="shared" si="9" ref="H107:H136">E107-F107</f>
        <v>101871</v>
      </c>
    </row>
    <row r="108" spans="2:8" ht="13.5">
      <c r="B108" s="6" t="s">
        <v>50</v>
      </c>
      <c r="C108" s="9">
        <v>118860</v>
      </c>
      <c r="D108" s="9">
        <v>0</v>
      </c>
      <c r="E108" s="9">
        <f t="shared" si="8"/>
        <v>118860</v>
      </c>
      <c r="F108" s="9">
        <v>29715</v>
      </c>
      <c r="G108" s="9">
        <v>29715</v>
      </c>
      <c r="H108" s="13">
        <f t="shared" si="9"/>
        <v>89145</v>
      </c>
    </row>
    <row r="109" spans="2:8" ht="13.5">
      <c r="B109" s="6" t="s">
        <v>51</v>
      </c>
      <c r="C109" s="9">
        <v>32196</v>
      </c>
      <c r="D109" s="9">
        <v>0</v>
      </c>
      <c r="E109" s="9">
        <f t="shared" si="8"/>
        <v>32196</v>
      </c>
      <c r="F109" s="9">
        <v>8049</v>
      </c>
      <c r="G109" s="9">
        <v>8049</v>
      </c>
      <c r="H109" s="13">
        <f t="shared" si="9"/>
        <v>24147</v>
      </c>
    </row>
    <row r="110" spans="2:8" ht="13.5">
      <c r="B110" s="6" t="s">
        <v>52</v>
      </c>
      <c r="C110" s="9">
        <v>51120</v>
      </c>
      <c r="D110" s="9">
        <v>0</v>
      </c>
      <c r="E110" s="9">
        <f t="shared" si="8"/>
        <v>51120</v>
      </c>
      <c r="F110" s="9">
        <v>12780</v>
      </c>
      <c r="G110" s="9">
        <v>12780</v>
      </c>
      <c r="H110" s="13">
        <f t="shared" si="9"/>
        <v>38340</v>
      </c>
    </row>
    <row r="111" spans="2:8" ht="13.5">
      <c r="B111" s="6" t="s">
        <v>53</v>
      </c>
      <c r="C111" s="9">
        <v>32160</v>
      </c>
      <c r="D111" s="9">
        <v>0</v>
      </c>
      <c r="E111" s="9">
        <f t="shared" si="8"/>
        <v>32160</v>
      </c>
      <c r="F111" s="9">
        <v>8040</v>
      </c>
      <c r="G111" s="9">
        <v>8040</v>
      </c>
      <c r="H111" s="13">
        <f t="shared" si="9"/>
        <v>24120</v>
      </c>
    </row>
    <row r="112" spans="2:8" ht="13.5">
      <c r="B112" s="6" t="s">
        <v>54</v>
      </c>
      <c r="C112" s="9">
        <v>32148</v>
      </c>
      <c r="D112" s="9">
        <v>0</v>
      </c>
      <c r="E112" s="9">
        <f t="shared" si="8"/>
        <v>32148</v>
      </c>
      <c r="F112" s="9">
        <v>8037</v>
      </c>
      <c r="G112" s="9">
        <v>8037</v>
      </c>
      <c r="H112" s="13">
        <f t="shared" si="9"/>
        <v>24111</v>
      </c>
    </row>
    <row r="113" spans="2:8" ht="13.5">
      <c r="B113" s="6" t="s">
        <v>55</v>
      </c>
      <c r="C113" s="9">
        <v>42852</v>
      </c>
      <c r="D113" s="9">
        <v>0</v>
      </c>
      <c r="E113" s="9">
        <f t="shared" si="8"/>
        <v>42852</v>
      </c>
      <c r="F113" s="9">
        <v>10713</v>
      </c>
      <c r="G113" s="9">
        <v>10713</v>
      </c>
      <c r="H113" s="13">
        <f t="shared" si="9"/>
        <v>32139</v>
      </c>
    </row>
    <row r="114" spans="2:8" ht="13.5">
      <c r="B114" s="6" t="s">
        <v>56</v>
      </c>
      <c r="C114" s="9">
        <v>51540</v>
      </c>
      <c r="D114" s="9">
        <v>0</v>
      </c>
      <c r="E114" s="9">
        <f t="shared" si="8"/>
        <v>51540</v>
      </c>
      <c r="F114" s="9">
        <v>12885</v>
      </c>
      <c r="G114" s="9">
        <v>12885</v>
      </c>
      <c r="H114" s="13">
        <f t="shared" si="9"/>
        <v>38655</v>
      </c>
    </row>
    <row r="115" spans="2:8" ht="13.5">
      <c r="B115" s="6" t="s">
        <v>57</v>
      </c>
      <c r="C115" s="9">
        <v>32700</v>
      </c>
      <c r="D115" s="9">
        <v>0</v>
      </c>
      <c r="E115" s="9">
        <f t="shared" si="8"/>
        <v>32700</v>
      </c>
      <c r="F115" s="9">
        <v>8175</v>
      </c>
      <c r="G115" s="9">
        <v>8175</v>
      </c>
      <c r="H115" s="13">
        <f t="shared" si="9"/>
        <v>24525</v>
      </c>
    </row>
    <row r="116" spans="2:8" ht="13.5">
      <c r="B116" s="6" t="s">
        <v>58</v>
      </c>
      <c r="C116" s="9">
        <v>32976</v>
      </c>
      <c r="D116" s="9">
        <v>0</v>
      </c>
      <c r="E116" s="9">
        <f t="shared" si="8"/>
        <v>32976</v>
      </c>
      <c r="F116" s="9">
        <v>8244</v>
      </c>
      <c r="G116" s="9">
        <v>8244</v>
      </c>
      <c r="H116" s="13">
        <f t="shared" si="9"/>
        <v>24732</v>
      </c>
    </row>
    <row r="117" spans="2:8" ht="13.5">
      <c r="B117" s="6" t="s">
        <v>59</v>
      </c>
      <c r="C117" s="9">
        <v>193248</v>
      </c>
      <c r="D117" s="9">
        <v>0</v>
      </c>
      <c r="E117" s="9">
        <f t="shared" si="8"/>
        <v>193248</v>
      </c>
      <c r="F117" s="9">
        <v>48312</v>
      </c>
      <c r="G117" s="9">
        <v>48312</v>
      </c>
      <c r="H117" s="13">
        <f t="shared" si="9"/>
        <v>144936</v>
      </c>
    </row>
    <row r="118" spans="2:8" ht="13.5">
      <c r="B118" s="6" t="s">
        <v>60</v>
      </c>
      <c r="C118" s="9">
        <v>71892</v>
      </c>
      <c r="D118" s="9">
        <v>0</v>
      </c>
      <c r="E118" s="9">
        <f t="shared" si="8"/>
        <v>71892</v>
      </c>
      <c r="F118" s="9">
        <v>17973</v>
      </c>
      <c r="G118" s="9">
        <v>17973</v>
      </c>
      <c r="H118" s="13">
        <f t="shared" si="9"/>
        <v>53919</v>
      </c>
    </row>
    <row r="119" spans="2:8" ht="13.5">
      <c r="B119" s="6" t="s">
        <v>61</v>
      </c>
      <c r="C119" s="9">
        <v>32328</v>
      </c>
      <c r="D119" s="9">
        <v>0</v>
      </c>
      <c r="E119" s="9">
        <f t="shared" si="8"/>
        <v>32328</v>
      </c>
      <c r="F119" s="9">
        <v>8082</v>
      </c>
      <c r="G119" s="9">
        <v>8082</v>
      </c>
      <c r="H119" s="13">
        <f t="shared" si="9"/>
        <v>24246</v>
      </c>
    </row>
    <row r="120" spans="2:8" ht="13.5">
      <c r="B120" s="6" t="s">
        <v>62</v>
      </c>
      <c r="C120" s="9">
        <v>51672</v>
      </c>
      <c r="D120" s="9">
        <v>0</v>
      </c>
      <c r="E120" s="9">
        <f t="shared" si="8"/>
        <v>51672</v>
      </c>
      <c r="F120" s="9">
        <v>12918</v>
      </c>
      <c r="G120" s="9">
        <v>12918</v>
      </c>
      <c r="H120" s="13">
        <f t="shared" si="9"/>
        <v>38754</v>
      </c>
    </row>
    <row r="121" spans="2:8" ht="13.5">
      <c r="B121" s="6" t="s">
        <v>63</v>
      </c>
      <c r="C121" s="9">
        <v>51024</v>
      </c>
      <c r="D121" s="9">
        <v>0</v>
      </c>
      <c r="E121" s="9">
        <f t="shared" si="8"/>
        <v>51024</v>
      </c>
      <c r="F121" s="9">
        <v>12756</v>
      </c>
      <c r="G121" s="9">
        <v>12756</v>
      </c>
      <c r="H121" s="13">
        <f t="shared" si="9"/>
        <v>38268</v>
      </c>
    </row>
    <row r="122" spans="2:8" ht="13.5">
      <c r="B122" s="6" t="s">
        <v>64</v>
      </c>
      <c r="C122" s="9">
        <v>32124</v>
      </c>
      <c r="D122" s="9">
        <v>0</v>
      </c>
      <c r="E122" s="9">
        <f t="shared" si="8"/>
        <v>32124</v>
      </c>
      <c r="F122" s="9">
        <v>8031</v>
      </c>
      <c r="G122" s="9">
        <v>8031</v>
      </c>
      <c r="H122" s="13">
        <f t="shared" si="9"/>
        <v>24093</v>
      </c>
    </row>
    <row r="123" spans="2:8" ht="13.5">
      <c r="B123" s="6" t="s">
        <v>65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2:8" ht="13.5">
      <c r="B124" s="6" t="s">
        <v>66</v>
      </c>
      <c r="C124" s="9">
        <v>32400</v>
      </c>
      <c r="D124" s="9">
        <v>0</v>
      </c>
      <c r="E124" s="9">
        <f t="shared" si="8"/>
        <v>32400</v>
      </c>
      <c r="F124" s="9">
        <v>8100</v>
      </c>
      <c r="G124" s="9">
        <v>8100</v>
      </c>
      <c r="H124" s="13">
        <f t="shared" si="9"/>
        <v>24300</v>
      </c>
    </row>
    <row r="125" spans="2:8" ht="13.5">
      <c r="B125" s="6" t="s">
        <v>67</v>
      </c>
      <c r="C125" s="9">
        <v>51120</v>
      </c>
      <c r="D125" s="9">
        <v>0</v>
      </c>
      <c r="E125" s="9">
        <f t="shared" si="8"/>
        <v>51120</v>
      </c>
      <c r="F125" s="9">
        <v>12780</v>
      </c>
      <c r="G125" s="9">
        <v>12780</v>
      </c>
      <c r="H125" s="13">
        <f t="shared" si="9"/>
        <v>38340</v>
      </c>
    </row>
    <row r="126" spans="2:8" ht="13.5">
      <c r="B126" s="6" t="s">
        <v>68</v>
      </c>
      <c r="C126" s="9">
        <v>32148</v>
      </c>
      <c r="D126" s="9">
        <v>0</v>
      </c>
      <c r="E126" s="9">
        <f t="shared" si="8"/>
        <v>32148</v>
      </c>
      <c r="F126" s="9">
        <v>8037</v>
      </c>
      <c r="G126" s="9">
        <v>8037</v>
      </c>
      <c r="H126" s="13">
        <f t="shared" si="9"/>
        <v>24111</v>
      </c>
    </row>
    <row r="127" spans="2:8" ht="13.5">
      <c r="B127" s="6" t="s">
        <v>69</v>
      </c>
      <c r="C127" s="9">
        <v>41688</v>
      </c>
      <c r="D127" s="9">
        <v>0</v>
      </c>
      <c r="E127" s="9">
        <f t="shared" si="8"/>
        <v>41688</v>
      </c>
      <c r="F127" s="9">
        <v>10422</v>
      </c>
      <c r="G127" s="9">
        <v>10422</v>
      </c>
      <c r="H127" s="13">
        <f t="shared" si="9"/>
        <v>31266</v>
      </c>
    </row>
    <row r="128" spans="2:8" ht="13.5">
      <c r="B128" s="6" t="s">
        <v>70</v>
      </c>
      <c r="C128" s="9">
        <v>32964</v>
      </c>
      <c r="D128" s="9">
        <v>0</v>
      </c>
      <c r="E128" s="9">
        <f t="shared" si="8"/>
        <v>32964</v>
      </c>
      <c r="F128" s="9">
        <v>8241</v>
      </c>
      <c r="G128" s="9">
        <v>8241</v>
      </c>
      <c r="H128" s="13">
        <f t="shared" si="9"/>
        <v>24723</v>
      </c>
    </row>
    <row r="129" spans="2:8" ht="13.5">
      <c r="B129" s="6" t="s">
        <v>71</v>
      </c>
      <c r="C129" s="9">
        <v>32460</v>
      </c>
      <c r="D129" s="9">
        <v>0</v>
      </c>
      <c r="E129" s="9">
        <f t="shared" si="8"/>
        <v>32460</v>
      </c>
      <c r="F129" s="9">
        <v>8115</v>
      </c>
      <c r="G129" s="9">
        <v>8115</v>
      </c>
      <c r="H129" s="13">
        <f t="shared" si="9"/>
        <v>24345</v>
      </c>
    </row>
    <row r="130" spans="2:8" ht="13.5">
      <c r="B130" s="6" t="s">
        <v>72</v>
      </c>
      <c r="C130" s="9">
        <v>51864</v>
      </c>
      <c r="D130" s="9">
        <v>0</v>
      </c>
      <c r="E130" s="9">
        <f t="shared" si="8"/>
        <v>51864</v>
      </c>
      <c r="F130" s="9">
        <v>12966</v>
      </c>
      <c r="G130" s="9">
        <v>12966</v>
      </c>
      <c r="H130" s="13">
        <f t="shared" si="9"/>
        <v>38898</v>
      </c>
    </row>
    <row r="131" spans="2:8" ht="13.5">
      <c r="B131" s="6" t="s">
        <v>73</v>
      </c>
      <c r="C131" s="9">
        <v>32028</v>
      </c>
      <c r="D131" s="9">
        <v>0</v>
      </c>
      <c r="E131" s="9">
        <f t="shared" si="8"/>
        <v>32028</v>
      </c>
      <c r="F131" s="9">
        <v>8007</v>
      </c>
      <c r="G131" s="9">
        <v>8007</v>
      </c>
      <c r="H131" s="13">
        <f t="shared" si="9"/>
        <v>24021</v>
      </c>
    </row>
    <row r="132" spans="2:8" ht="13.5">
      <c r="B132" s="6" t="s">
        <v>74</v>
      </c>
      <c r="C132" s="9">
        <v>42264</v>
      </c>
      <c r="D132" s="9">
        <v>0</v>
      </c>
      <c r="E132" s="9">
        <f t="shared" si="8"/>
        <v>42264</v>
      </c>
      <c r="F132" s="9">
        <v>10566</v>
      </c>
      <c r="G132" s="9">
        <v>10566</v>
      </c>
      <c r="H132" s="13">
        <f t="shared" si="9"/>
        <v>31698</v>
      </c>
    </row>
    <row r="133" spans="2:8" ht="13.5">
      <c r="B133" s="6" t="s">
        <v>75</v>
      </c>
      <c r="C133" s="9">
        <v>51552</v>
      </c>
      <c r="D133" s="9">
        <v>0</v>
      </c>
      <c r="E133" s="9">
        <f t="shared" si="8"/>
        <v>51552</v>
      </c>
      <c r="F133" s="9">
        <v>12888</v>
      </c>
      <c r="G133" s="9">
        <v>12888</v>
      </c>
      <c r="H133" s="13">
        <f t="shared" si="9"/>
        <v>38664</v>
      </c>
    </row>
    <row r="134" spans="2:8" ht="13.5">
      <c r="B134" s="6" t="s">
        <v>76</v>
      </c>
      <c r="C134" s="9">
        <v>32445</v>
      </c>
      <c r="D134" s="9">
        <v>0</v>
      </c>
      <c r="E134" s="9">
        <f t="shared" si="8"/>
        <v>32445</v>
      </c>
      <c r="F134" s="9">
        <v>8112</v>
      </c>
      <c r="G134" s="9">
        <v>8112</v>
      </c>
      <c r="H134" s="13">
        <f t="shared" si="9"/>
        <v>24333</v>
      </c>
    </row>
    <row r="135" spans="2:8" ht="13.5">
      <c r="B135" s="6" t="s">
        <v>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2:8" ht="13.5">
      <c r="B136" s="6" t="s">
        <v>78</v>
      </c>
      <c r="C136" s="9">
        <v>70840034</v>
      </c>
      <c r="D136" s="9">
        <v>968587.91</v>
      </c>
      <c r="E136" s="9">
        <f t="shared" si="8"/>
        <v>71808621.91</v>
      </c>
      <c r="F136" s="9">
        <v>968587.91</v>
      </c>
      <c r="G136" s="9">
        <v>968587.91</v>
      </c>
      <c r="H136" s="13">
        <f t="shared" si="9"/>
        <v>70840034</v>
      </c>
    </row>
    <row r="137" spans="2:8" s="15" customFormat="1" ht="13.5">
      <c r="B137" s="6"/>
      <c r="C137" s="9"/>
      <c r="D137" s="9"/>
      <c r="E137" s="9"/>
      <c r="F137" s="9"/>
      <c r="G137" s="9"/>
      <c r="H137" s="13"/>
    </row>
    <row r="138" spans="2:8" ht="13.5">
      <c r="B138" s="2" t="s">
        <v>11</v>
      </c>
      <c r="C138" s="10">
        <f aca="true" t="shared" si="10" ref="C138:H138">C9+C73</f>
        <v>1533171551.25</v>
      </c>
      <c r="D138" s="10">
        <f t="shared" si="10"/>
        <v>131383294.86</v>
      </c>
      <c r="E138" s="10">
        <f t="shared" si="10"/>
        <v>1664554846.11</v>
      </c>
      <c r="F138" s="10">
        <f t="shared" si="10"/>
        <v>425790922.52000004</v>
      </c>
      <c r="G138" s="10">
        <f t="shared" si="10"/>
        <v>383584584.62</v>
      </c>
      <c r="H138" s="10">
        <f t="shared" si="10"/>
        <v>1238763923.5900002</v>
      </c>
    </row>
    <row r="139" spans="2:8" ht="14.25" thickBot="1">
      <c r="B139" s="4"/>
      <c r="C139" s="14"/>
      <c r="D139" s="14"/>
      <c r="E139" s="14"/>
      <c r="F139" s="14"/>
      <c r="G139" s="14"/>
      <c r="H139" s="14"/>
    </row>
    <row r="1355" spans="2:8" ht="13.5">
      <c r="B1355" s="16"/>
      <c r="C1355" s="16"/>
      <c r="D1355" s="16"/>
      <c r="E1355" s="16"/>
      <c r="F1355" s="16"/>
      <c r="G1355" s="16"/>
      <c r="H1355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2020-04-21T19:19:09Z</cp:lastPrinted>
  <dcterms:created xsi:type="dcterms:W3CDTF">2016-10-11T20:43:07Z</dcterms:created>
  <dcterms:modified xsi:type="dcterms:W3CDTF">2020-04-24T18:44:14Z</dcterms:modified>
  <cp:category/>
  <cp:version/>
  <cp:contentType/>
  <cp:contentStatus/>
</cp:coreProperties>
</file>