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648" activeTab="0"/>
  </bookViews>
  <sheets>
    <sheet name="F6d_EAEPED_CF (2)" sheetId="1" r:id="rId1"/>
    <sheet name="F6d_EAEPED_CF" sheetId="2" state="hidden" r:id="rId2"/>
  </sheets>
  <definedNames>
    <definedName name="_xlnm.Print_Titles" localSheetId="1">'F6d_EAEPED_CF'!$2:$9</definedName>
    <definedName name="_xlnm.Print_Titles" localSheetId="0">'F6d_EAEPED_CF (2)'!$2:$9</definedName>
  </definedNames>
  <calcPr fullCalcOnLoad="1"/>
</workbook>
</file>

<file path=xl/sharedStrings.xml><?xml version="1.0" encoding="utf-8"?>
<sst xmlns="http://schemas.openxmlformats.org/spreadsheetml/2006/main" count="160" uniqueCount="48">
  <si>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</si>
  <si>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</si>
  <si>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</si>
  <si>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</si>
  <si>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</si>
  <si>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</si>
  <si>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</si>
  <si>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</si>
  <si>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</si>
  <si>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</si>
  <si>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</si>
  <si>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</si>
  <si>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</si>
  <si>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</si>
  <si>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</si>
  <si>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</si>
  <si>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</si>
  <si>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</si>
  <si>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</si>
  <si>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</si>
  <si>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</si>
  <si>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</si>
  <si>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</si>
  <si>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</si>
  <si>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</si>
  <si>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</si>
  <si>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</si>
  <si>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</si>
  <si>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</si>
  <si>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</si>
  <si>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</si>
  <si>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</si>
  <si>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</si>
  <si>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</si>
  <si>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</si>
  <si>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</si>
  <si>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</si>
  <si>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</si>
  <si>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</si>
  <si>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</si>
  <si>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</si>
  <si>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</si>
  <si>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</si>
  <si>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</si>
  <si>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</si>
  <si>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</si>
  <si>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Campeche (a)</t>
  </si>
  <si>
    <t>Del 1 de Enero al 31 de Marzo de 2020 (b)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</si>
</sst>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"/>
    <numFmt numFmtId="166" formatCode="#,##0.0000000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0" xfId="0" applyFont="1" applyFill="1" applyBorder="1" applyAlignment="1">
      <alignment horizontal="center" vertical="center" wrapText="1"/>
    </xf>
    <xf numFmtId="164" fontId="37" fillId="0" borderId="0" xfId="0" applyNumberFormat="1" applyFont="1" applyAlignment="1">
      <alignment/>
    </xf>
    <xf numFmtId="0" fontId="37" fillId="0" borderId="16" xfId="0" applyFont="1" applyBorder="1" applyAlignment="1">
      <alignment horizontal="left" vertical="center"/>
    </xf>
    <xf numFmtId="164" fontId="37" fillId="34" borderId="11" xfId="0" applyNumberFormat="1" applyFont="1" applyFill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SheetLayoutView="90" zoomScalePageLayoutView="0" workbookViewId="0" topLeftCell="A1">
      <pane ySplit="9" topLeftCell="A15" activePane="bottomLeft" state="frozen"/>
      <selection pane="topLeft" activeCell="A1" sqref="A1"/>
      <selection pane="bottomLeft" activeCell="D15" sqref="D15"/>
    </sheetView>
  </sheetViews>
  <sheetFormatPr defaultColWidth="11.00390625" defaultRowHeight="15"/>
  <cols>
    <col min="1" max="1" width="52.8515625" style="3" customWidth="1"/>
    <col min="2" max="2" width="11.42187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4.25" thickBot="1"/>
    <row r="2" spans="1:7" ht="13.5">
      <c r="A2" s="20" t="s">
        <v>46</v>
      </c>
      <c r="B2" s="21"/>
      <c r="C2" s="21"/>
      <c r="D2" s="21"/>
      <c r="E2" s="21"/>
      <c r="F2" s="21"/>
      <c r="G2" s="22"/>
    </row>
    <row r="3" spans="1:7" ht="13.5">
      <c r="A3" s="23" t="s">
        <v>0</v>
      </c>
      <c r="B3" s="24"/>
      <c r="C3" s="24"/>
      <c r="D3" s="24"/>
      <c r="E3" s="24"/>
      <c r="F3" s="24"/>
      <c r="G3" s="25"/>
    </row>
    <row r="4" spans="1:7" ht="13.5">
      <c r="A4" s="23" t="s">
        <v>1</v>
      </c>
      <c r="B4" s="24"/>
      <c r="C4" s="24"/>
      <c r="D4" s="24"/>
      <c r="E4" s="24"/>
      <c r="F4" s="24"/>
      <c r="G4" s="25"/>
    </row>
    <row r="5" spans="1:7" ht="13.5">
      <c r="A5" s="23" t="s">
        <v>47</v>
      </c>
      <c r="B5" s="24"/>
      <c r="C5" s="24"/>
      <c r="D5" s="24"/>
      <c r="E5" s="24"/>
      <c r="F5" s="24"/>
      <c r="G5" s="25"/>
    </row>
    <row r="6" spans="1:7" ht="14.25" thickBot="1">
      <c r="A6" s="26" t="s">
        <v>2</v>
      </c>
      <c r="B6" s="27"/>
      <c r="C6" s="27"/>
      <c r="D6" s="27"/>
      <c r="E6" s="27"/>
      <c r="F6" s="27"/>
      <c r="G6" s="28"/>
    </row>
    <row r="7" spans="1:7" ht="15.75" customHeight="1">
      <c r="A7" s="20" t="s">
        <v>3</v>
      </c>
      <c r="B7" s="29" t="s">
        <v>4</v>
      </c>
      <c r="C7" s="30"/>
      <c r="D7" s="30"/>
      <c r="E7" s="30"/>
      <c r="F7" s="31"/>
      <c r="G7" s="35" t="s">
        <v>5</v>
      </c>
    </row>
    <row r="8" spans="1:7" ht="15.75" customHeight="1" thickBot="1">
      <c r="A8" s="23"/>
      <c r="B8" s="32"/>
      <c r="C8" s="33"/>
      <c r="D8" s="33"/>
      <c r="E8" s="33"/>
      <c r="F8" s="34"/>
      <c r="G8" s="36"/>
    </row>
    <row r="9" spans="1:7" ht="27.75" thickBot="1">
      <c r="A9" s="26"/>
      <c r="B9" s="12" t="s">
        <v>6</v>
      </c>
      <c r="C9" s="16" t="s">
        <v>7</v>
      </c>
      <c r="D9" s="16" t="s">
        <v>8</v>
      </c>
      <c r="E9" s="16" t="s">
        <v>9</v>
      </c>
      <c r="F9" s="16" t="s">
        <v>10</v>
      </c>
      <c r="G9" s="37"/>
    </row>
    <row r="10" spans="1:7" ht="13.5">
      <c r="A10" s="7"/>
      <c r="B10" s="2"/>
      <c r="C10" s="2"/>
      <c r="D10" s="2"/>
      <c r="E10" s="2"/>
      <c r="F10" s="2"/>
      <c r="G10" s="2"/>
    </row>
    <row r="11" spans="1:7" ht="13.5">
      <c r="A11" s="8" t="s">
        <v>11</v>
      </c>
      <c r="B11" s="4">
        <f aca="true" t="shared" si="0" ref="B11:G11">B12+B22+B31+B42</f>
        <v>1107372210</v>
      </c>
      <c r="C11" s="4">
        <f t="shared" si="0"/>
        <v>84404052</v>
      </c>
      <c r="D11" s="4">
        <f t="shared" si="0"/>
        <v>1191776262</v>
      </c>
      <c r="E11" s="4">
        <f t="shared" si="0"/>
        <v>331494156</v>
      </c>
      <c r="F11" s="4">
        <f t="shared" si="0"/>
        <v>296962741</v>
      </c>
      <c r="G11" s="4">
        <f t="shared" si="0"/>
        <v>860282106</v>
      </c>
    </row>
    <row r="12" spans="1:7" ht="13.5">
      <c r="A12" s="8" t="s">
        <v>12</v>
      </c>
      <c r="B12" s="4">
        <f>SUM(B13:B20)</f>
        <v>356476953</v>
      </c>
      <c r="C12" s="4">
        <f>SUM(C13:C20)</f>
        <v>27031011</v>
      </c>
      <c r="D12" s="4">
        <f>SUM(D13:D20)</f>
        <v>383507964</v>
      </c>
      <c r="E12" s="4">
        <f>SUM(E13:E20)</f>
        <v>89585407</v>
      </c>
      <c r="F12" s="4">
        <f>SUM(F13:F20)</f>
        <v>80029613</v>
      </c>
      <c r="G12" s="4">
        <f>D12-E12</f>
        <v>293922557</v>
      </c>
    </row>
    <row r="13" spans="1:7" ht="13.5">
      <c r="A13" s="11" t="s">
        <v>13</v>
      </c>
      <c r="B13" s="5">
        <f>ROUND('F6d_EAEPED_CF'!B13,0)</f>
        <v>13197813</v>
      </c>
      <c r="C13" s="5">
        <f>ROUND('F6d_EAEPED_CF'!C13,0)</f>
        <v>3700279</v>
      </c>
      <c r="D13" s="5">
        <f>B13+C13</f>
        <v>16898092</v>
      </c>
      <c r="E13" s="5">
        <f>ROUND('F6d_EAEPED_CF'!E13,0)</f>
        <v>12694809</v>
      </c>
      <c r="F13" s="5">
        <f>ROUND('F6d_EAEPED_CF'!F13,0)</f>
        <v>12509627</v>
      </c>
      <c r="G13" s="5">
        <f aca="true" t="shared" si="1" ref="G13:G20">D13-E13</f>
        <v>4203283</v>
      </c>
    </row>
    <row r="14" spans="1:7" ht="13.5">
      <c r="A14" s="11" t="s">
        <v>14</v>
      </c>
      <c r="B14" s="5">
        <f>ROUND('F6d_EAEPED_CF'!B14,0)</f>
        <v>0</v>
      </c>
      <c r="C14" s="5">
        <f>ROUND('F6d_EAEPED_CF'!C14,0)</f>
        <v>0</v>
      </c>
      <c r="D14" s="5">
        <f aca="true" t="shared" si="2" ref="D14:D20">B14+C14</f>
        <v>0</v>
      </c>
      <c r="E14" s="5">
        <f>ROUND('F6d_EAEPED_CF'!E14,0)</f>
        <v>0</v>
      </c>
      <c r="F14" s="5">
        <f>ROUND('F6d_EAEPED_CF'!F14,0)</f>
        <v>0</v>
      </c>
      <c r="G14" s="5">
        <f t="shared" si="1"/>
        <v>0</v>
      </c>
    </row>
    <row r="15" spans="1:7" ht="13.5">
      <c r="A15" s="11" t="s">
        <v>15</v>
      </c>
      <c r="B15" s="5">
        <f>ROUND('F6d_EAEPED_CF'!B15,0)</f>
        <v>88159440</v>
      </c>
      <c r="C15" s="5">
        <f>ROUND('F6d_EAEPED_CF'!C15,0)</f>
        <v>5319591</v>
      </c>
      <c r="D15" s="5">
        <f t="shared" si="2"/>
        <v>93479031</v>
      </c>
      <c r="E15" s="5">
        <f>ROUND('F6d_EAEPED_CF'!E15,0)</f>
        <v>21440936</v>
      </c>
      <c r="F15" s="5">
        <f>ROUND('F6d_EAEPED_CF'!F15,0)</f>
        <v>18089223</v>
      </c>
      <c r="G15" s="5">
        <f t="shared" si="1"/>
        <v>72038095</v>
      </c>
    </row>
    <row r="16" spans="1:7" ht="13.5">
      <c r="A16" s="11" t="s">
        <v>16</v>
      </c>
      <c r="B16" s="5">
        <f>ROUND('F6d_EAEPED_CF'!B16,0)</f>
        <v>60180</v>
      </c>
      <c r="C16" s="5">
        <f>ROUND('F6d_EAEPED_CF'!C16,0)</f>
        <v>0</v>
      </c>
      <c r="D16" s="5">
        <f t="shared" si="2"/>
        <v>60180</v>
      </c>
      <c r="E16" s="5">
        <f>ROUND('F6d_EAEPED_CF'!E16,0)</f>
        <v>0</v>
      </c>
      <c r="F16" s="5">
        <f>ROUND('F6d_EAEPED_CF'!F16,0)</f>
        <v>0</v>
      </c>
      <c r="G16" s="5">
        <f t="shared" si="1"/>
        <v>60180</v>
      </c>
    </row>
    <row r="17" spans="1:7" ht="13.5">
      <c r="A17" s="11" t="s">
        <v>17</v>
      </c>
      <c r="B17" s="5">
        <v>81463664</v>
      </c>
      <c r="C17" s="5">
        <f>ROUND('F6d_EAEPED_CF'!C17,0)</f>
        <v>24550105</v>
      </c>
      <c r="D17" s="5">
        <f t="shared" si="2"/>
        <v>106013769</v>
      </c>
      <c r="E17" s="5">
        <f>ROUND('F6d_EAEPED_CF'!E17,0)</f>
        <v>15280019</v>
      </c>
      <c r="F17" s="5">
        <f>ROUND('F6d_EAEPED_CF'!F17,0)</f>
        <v>12829669</v>
      </c>
      <c r="G17" s="5">
        <f t="shared" si="1"/>
        <v>90733750</v>
      </c>
    </row>
    <row r="18" spans="1:7" ht="13.5">
      <c r="A18" s="11" t="s">
        <v>18</v>
      </c>
      <c r="B18" s="5">
        <f>ROUND('F6d_EAEPED_CF'!B18,0)</f>
        <v>0</v>
      </c>
      <c r="C18" s="5">
        <f>ROUND('F6d_EAEPED_CF'!C18,0)</f>
        <v>0</v>
      </c>
      <c r="D18" s="5">
        <f t="shared" si="2"/>
        <v>0</v>
      </c>
      <c r="E18" s="5">
        <f>ROUND('F6d_EAEPED_CF'!E18,0)</f>
        <v>0</v>
      </c>
      <c r="F18" s="5">
        <f>ROUND('F6d_EAEPED_CF'!F18,0)</f>
        <v>0</v>
      </c>
      <c r="G18" s="5">
        <f t="shared" si="1"/>
        <v>0</v>
      </c>
    </row>
    <row r="19" spans="1:7" ht="13.5">
      <c r="A19" s="11" t="s">
        <v>19</v>
      </c>
      <c r="B19" s="5">
        <f>ROUND('F6d_EAEPED_CF'!B19,0)</f>
        <v>9657808</v>
      </c>
      <c r="C19" s="5">
        <f>ROUND('F6d_EAEPED_CF'!C19,0)</f>
        <v>-164157</v>
      </c>
      <c r="D19" s="5">
        <f t="shared" si="2"/>
        <v>9493651</v>
      </c>
      <c r="E19" s="5">
        <f>ROUND('F6d_EAEPED_CF'!E19,0)</f>
        <v>2084104</v>
      </c>
      <c r="F19" s="5">
        <f>ROUND('F6d_EAEPED_CF'!F19,0)</f>
        <v>1729590</v>
      </c>
      <c r="G19" s="5">
        <f t="shared" si="1"/>
        <v>7409547</v>
      </c>
    </row>
    <row r="20" spans="1:7" ht="13.5">
      <c r="A20" s="11" t="s">
        <v>20</v>
      </c>
      <c r="B20" s="5">
        <f>ROUND('F6d_EAEPED_CF'!B20,0)</f>
        <v>163938048</v>
      </c>
      <c r="C20" s="5">
        <f>ROUND('F6d_EAEPED_CF'!C20,0)</f>
        <v>-6374807</v>
      </c>
      <c r="D20" s="5">
        <f t="shared" si="2"/>
        <v>157563241</v>
      </c>
      <c r="E20" s="5">
        <f>ROUND('F6d_EAEPED_CF'!E20,0)</f>
        <v>38085539</v>
      </c>
      <c r="F20" s="5">
        <f>ROUND('F6d_EAEPED_CF'!F20,0)</f>
        <v>34871504</v>
      </c>
      <c r="G20" s="5">
        <f t="shared" si="1"/>
        <v>119477702</v>
      </c>
    </row>
    <row r="21" spans="1:7" ht="13.5">
      <c r="A21" s="9"/>
      <c r="B21" s="5"/>
      <c r="C21" s="5"/>
      <c r="D21" s="5"/>
      <c r="E21" s="5"/>
      <c r="F21" s="5"/>
      <c r="G21" s="5"/>
    </row>
    <row r="22" spans="1:7" ht="13.5">
      <c r="A22" s="8" t="s">
        <v>21</v>
      </c>
      <c r="B22" s="4">
        <f>SUM(B23:B29)</f>
        <v>712024835</v>
      </c>
      <c r="C22" s="4">
        <f>SUM(C23:C29)</f>
        <v>56105527</v>
      </c>
      <c r="D22" s="4">
        <f>SUM(D23:D29)</f>
        <v>768130362</v>
      </c>
      <c r="E22" s="4">
        <f>SUM(E23:E29)</f>
        <v>232629791</v>
      </c>
      <c r="F22" s="4">
        <f>SUM(F23:F29)</f>
        <v>208075915</v>
      </c>
      <c r="G22" s="4">
        <f aca="true" t="shared" si="3" ref="G22:G29">D22-E22</f>
        <v>535500571</v>
      </c>
    </row>
    <row r="23" spans="1:7" ht="13.5">
      <c r="A23" s="11" t="s">
        <v>22</v>
      </c>
      <c r="B23" s="5">
        <f>ROUND('F6d_EAEPED_CF'!B23,0)</f>
        <v>13762622</v>
      </c>
      <c r="C23" s="5">
        <f>ROUND('F6d_EAEPED_CF'!C23,0)</f>
        <v>-774300</v>
      </c>
      <c r="D23" s="5">
        <f>B23+C23</f>
        <v>12988322</v>
      </c>
      <c r="E23" s="5">
        <f>ROUND('F6d_EAEPED_CF'!E23,0)</f>
        <v>2767773</v>
      </c>
      <c r="F23" s="5">
        <f>ROUND('F6d_EAEPED_CF'!F23,0)</f>
        <v>2336399</v>
      </c>
      <c r="G23" s="5">
        <f t="shared" si="3"/>
        <v>10220549</v>
      </c>
    </row>
    <row r="24" spans="1:7" ht="13.5">
      <c r="A24" s="11" t="s">
        <v>23</v>
      </c>
      <c r="B24" s="5">
        <v>534513108</v>
      </c>
      <c r="C24" s="5">
        <f>ROUND('F6d_EAEPED_CF'!C24,0)</f>
        <v>35655761</v>
      </c>
      <c r="D24" s="5">
        <f aca="true" t="shared" si="4" ref="D24:D29">B24+C24</f>
        <v>570168869</v>
      </c>
      <c r="E24" s="5">
        <f>ROUND('F6d_EAEPED_CF'!E24,0)</f>
        <v>151114317</v>
      </c>
      <c r="F24" s="5">
        <f>ROUND('F6d_EAEPED_CF'!F24,0)</f>
        <v>139763962</v>
      </c>
      <c r="G24" s="5">
        <f t="shared" si="3"/>
        <v>419054552</v>
      </c>
    </row>
    <row r="25" spans="1:7" ht="13.5">
      <c r="A25" s="11" t="s">
        <v>24</v>
      </c>
      <c r="B25" s="5">
        <f>ROUND('F6d_EAEPED_CF'!B25,0)</f>
        <v>0</v>
      </c>
      <c r="C25" s="5">
        <f>ROUND('F6d_EAEPED_CF'!C25,0)</f>
        <v>0</v>
      </c>
      <c r="D25" s="5">
        <f t="shared" si="4"/>
        <v>0</v>
      </c>
      <c r="E25" s="5">
        <f>ROUND('F6d_EAEPED_CF'!E25,0)</f>
        <v>0</v>
      </c>
      <c r="F25" s="5">
        <f>ROUND('F6d_EAEPED_CF'!F25,0)</f>
        <v>0</v>
      </c>
      <c r="G25" s="5">
        <f t="shared" si="3"/>
        <v>0</v>
      </c>
    </row>
    <row r="26" spans="1:7" ht="13.5">
      <c r="A26" s="11" t="s">
        <v>25</v>
      </c>
      <c r="B26" s="5">
        <f>ROUND('F6d_EAEPED_CF'!B26,0)</f>
        <v>99322953</v>
      </c>
      <c r="C26" s="5">
        <f>ROUND('F6d_EAEPED_CF'!C26,0)</f>
        <v>21549801</v>
      </c>
      <c r="D26" s="5">
        <f t="shared" si="4"/>
        <v>120872754</v>
      </c>
      <c r="E26" s="5">
        <f>65650965+4499</f>
        <v>65655464</v>
      </c>
      <c r="F26" s="5">
        <f>ROUND('F6d_EAEPED_CF'!F26,0)</f>
        <v>53923210</v>
      </c>
      <c r="G26" s="5">
        <f t="shared" si="3"/>
        <v>55217290</v>
      </c>
    </row>
    <row r="27" spans="1:7" ht="13.5">
      <c r="A27" s="11" t="s">
        <v>26</v>
      </c>
      <c r="B27" s="5">
        <f>ROUND('F6d_EAEPED_CF'!B27,0)</f>
        <v>0</v>
      </c>
      <c r="C27" s="5">
        <f>ROUND('F6d_EAEPED_CF'!C27,0)</f>
        <v>0</v>
      </c>
      <c r="D27" s="5">
        <f t="shared" si="4"/>
        <v>0</v>
      </c>
      <c r="E27" s="5">
        <f>ROUND('F6d_EAEPED_CF'!E27,0)</f>
        <v>0</v>
      </c>
      <c r="F27" s="5">
        <f>ROUND('F6d_EAEPED_CF'!F27,0)</f>
        <v>0</v>
      </c>
      <c r="G27" s="5">
        <f t="shared" si="3"/>
        <v>0</v>
      </c>
    </row>
    <row r="28" spans="1:7" ht="13.5">
      <c r="A28" s="11" t="s">
        <v>27</v>
      </c>
      <c r="B28" s="5">
        <f>ROUND('F6d_EAEPED_CF'!B28,0)</f>
        <v>52837388</v>
      </c>
      <c r="C28" s="5">
        <f>ROUND('F6d_EAEPED_CF'!C28,0)</f>
        <v>-700097</v>
      </c>
      <c r="D28" s="5">
        <f t="shared" si="4"/>
        <v>52137291</v>
      </c>
      <c r="E28" s="5">
        <f>ROUND('F6d_EAEPED_CF'!E28,0)</f>
        <v>10853267</v>
      </c>
      <c r="F28" s="5">
        <f>ROUND('F6d_EAEPED_CF'!F28,0)</f>
        <v>10268797</v>
      </c>
      <c r="G28" s="5">
        <f t="shared" si="3"/>
        <v>41284024</v>
      </c>
    </row>
    <row r="29" spans="1:7" ht="13.5">
      <c r="A29" s="11" t="s">
        <v>28</v>
      </c>
      <c r="B29" s="5">
        <f>ROUND('F6d_EAEPED_CF'!B29,0)</f>
        <v>11588764</v>
      </c>
      <c r="C29" s="5">
        <f>ROUND('F6d_EAEPED_CF'!C29,0)</f>
        <v>374362</v>
      </c>
      <c r="D29" s="5">
        <f t="shared" si="4"/>
        <v>11963126</v>
      </c>
      <c r="E29" s="5">
        <f>ROUND('F6d_EAEPED_CF'!E29,0)</f>
        <v>2238970</v>
      </c>
      <c r="F29" s="5">
        <f>ROUND('F6d_EAEPED_CF'!F29,0)</f>
        <v>1783547</v>
      </c>
      <c r="G29" s="5">
        <f t="shared" si="3"/>
        <v>9724156</v>
      </c>
    </row>
    <row r="30" spans="1:7" ht="13.5">
      <c r="A30" s="9"/>
      <c r="B30" s="5"/>
      <c r="C30" s="5"/>
      <c r="D30" s="5"/>
      <c r="E30" s="5"/>
      <c r="F30" s="5"/>
      <c r="G30" s="5"/>
    </row>
    <row r="31" spans="1:7" ht="13.5">
      <c r="A31" s="8" t="s">
        <v>29</v>
      </c>
      <c r="B31" s="4">
        <f>SUM(B32:B40)</f>
        <v>18688324</v>
      </c>
      <c r="C31" s="4">
        <f>SUM(C32:C40)</f>
        <v>1241975</v>
      </c>
      <c r="D31" s="4">
        <f>SUM(D32:D40)</f>
        <v>19930299</v>
      </c>
      <c r="E31" s="4">
        <f>SUM(E32:E40)</f>
        <v>4363394</v>
      </c>
      <c r="F31" s="4">
        <f>SUM(F32:F40)</f>
        <v>3941649</v>
      </c>
      <c r="G31" s="4">
        <f aca="true" t="shared" si="5" ref="G31:G40">D31-E31</f>
        <v>15566905</v>
      </c>
    </row>
    <row r="32" spans="1:7" ht="13.5">
      <c r="A32" s="11" t="s">
        <v>30</v>
      </c>
      <c r="B32" s="5">
        <f>ROUND('F6d_EAEPED_CF'!B32,0)</f>
        <v>5272288</v>
      </c>
      <c r="C32" s="5">
        <f>ROUND('F6d_EAEPED_CF'!C32,0)</f>
        <v>-135662</v>
      </c>
      <c r="D32" s="5">
        <f>B32+C32</f>
        <v>5136626</v>
      </c>
      <c r="E32" s="5">
        <f>ROUND('F6d_EAEPED_CF'!E32,0)</f>
        <v>36214</v>
      </c>
      <c r="F32" s="5">
        <f>ROUND('F6d_EAEPED_CF'!F32,0)</f>
        <v>0</v>
      </c>
      <c r="G32" s="5">
        <f t="shared" si="5"/>
        <v>5100412</v>
      </c>
    </row>
    <row r="33" spans="1:7" ht="13.5">
      <c r="A33" s="11" t="s">
        <v>31</v>
      </c>
      <c r="B33" s="5">
        <f>ROUND('F6d_EAEPED_CF'!B33,0)</f>
        <v>13166036</v>
      </c>
      <c r="C33" s="5">
        <f>ROUND('F6d_EAEPED_CF'!C33,0)</f>
        <v>82699</v>
      </c>
      <c r="D33" s="5">
        <f aca="true" t="shared" si="6" ref="D33:D40">B33+C33</f>
        <v>13248735</v>
      </c>
      <c r="E33" s="5">
        <f>ROUND('F6d_EAEPED_CF'!E33,0)</f>
        <v>2906583</v>
      </c>
      <c r="F33" s="5">
        <f>ROUND('F6d_EAEPED_CF'!F33,0)</f>
        <v>2521711</v>
      </c>
      <c r="G33" s="5">
        <f t="shared" si="5"/>
        <v>10342152</v>
      </c>
    </row>
    <row r="34" spans="1:7" ht="13.5">
      <c r="A34" s="11" t="s">
        <v>32</v>
      </c>
      <c r="B34" s="5">
        <f>ROUND('F6d_EAEPED_CF'!B34,0)</f>
        <v>0</v>
      </c>
      <c r="C34" s="5">
        <f>ROUND('F6d_EAEPED_CF'!C34,0)</f>
        <v>1419938</v>
      </c>
      <c r="D34" s="5">
        <f t="shared" si="6"/>
        <v>1419938</v>
      </c>
      <c r="E34" s="5">
        <f>ROUND('F6d_EAEPED_CF'!E34,0)</f>
        <v>1419938</v>
      </c>
      <c r="F34" s="5">
        <f>ROUND('F6d_EAEPED_CF'!F34,0)</f>
        <v>1419938</v>
      </c>
      <c r="G34" s="5">
        <f t="shared" si="5"/>
        <v>0</v>
      </c>
    </row>
    <row r="35" spans="1:7" ht="13.5">
      <c r="A35" s="11" t="s">
        <v>33</v>
      </c>
      <c r="B35" s="5">
        <f>ROUND('F6d_EAEPED_CF'!B35,0)</f>
        <v>0</v>
      </c>
      <c r="C35" s="5">
        <f>ROUND('F6d_EAEPED_CF'!C35,0)</f>
        <v>0</v>
      </c>
      <c r="D35" s="5">
        <f t="shared" si="6"/>
        <v>0</v>
      </c>
      <c r="E35" s="5">
        <f>ROUND('F6d_EAEPED_CF'!E35,0)</f>
        <v>0</v>
      </c>
      <c r="F35" s="5">
        <f>ROUND('F6d_EAEPED_CF'!F35,0)</f>
        <v>0</v>
      </c>
      <c r="G35" s="5">
        <f t="shared" si="5"/>
        <v>0</v>
      </c>
    </row>
    <row r="36" spans="1:7" ht="13.5">
      <c r="A36" s="11" t="s">
        <v>34</v>
      </c>
      <c r="B36" s="5">
        <f>ROUND('F6d_EAEPED_CF'!B36,0)</f>
        <v>0</v>
      </c>
      <c r="C36" s="5">
        <f>ROUND('F6d_EAEPED_CF'!C36,0)</f>
        <v>0</v>
      </c>
      <c r="D36" s="5">
        <f t="shared" si="6"/>
        <v>0</v>
      </c>
      <c r="E36" s="5">
        <f>ROUND('F6d_EAEPED_CF'!E36,0)</f>
        <v>0</v>
      </c>
      <c r="F36" s="5">
        <f>ROUND('F6d_EAEPED_CF'!F36,0)</f>
        <v>0</v>
      </c>
      <c r="G36" s="5">
        <f t="shared" si="5"/>
        <v>0</v>
      </c>
    </row>
    <row r="37" spans="1:7" ht="13.5">
      <c r="A37" s="11" t="s">
        <v>35</v>
      </c>
      <c r="B37" s="5">
        <f>ROUND('F6d_EAEPED_CF'!B37,0)</f>
        <v>0</v>
      </c>
      <c r="C37" s="5">
        <f>ROUND('F6d_EAEPED_CF'!C37,0)</f>
        <v>0</v>
      </c>
      <c r="D37" s="5">
        <f t="shared" si="6"/>
        <v>0</v>
      </c>
      <c r="E37" s="5">
        <f>ROUND('F6d_EAEPED_CF'!E37,0)</f>
        <v>0</v>
      </c>
      <c r="F37" s="5">
        <f>ROUND('F6d_EAEPED_CF'!F37,0)</f>
        <v>0</v>
      </c>
      <c r="G37" s="5">
        <f t="shared" si="5"/>
        <v>0</v>
      </c>
    </row>
    <row r="38" spans="1:7" ht="13.5">
      <c r="A38" s="11" t="s">
        <v>36</v>
      </c>
      <c r="B38" s="5">
        <f>ROUND('F6d_EAEPED_CF'!B38,0)</f>
        <v>250000</v>
      </c>
      <c r="C38" s="5">
        <f>ROUND('F6d_EAEPED_CF'!C38,0)</f>
        <v>-125000</v>
      </c>
      <c r="D38" s="5">
        <f t="shared" si="6"/>
        <v>125000</v>
      </c>
      <c r="E38" s="5">
        <f>ROUND('F6d_EAEPED_CF'!E38,0)</f>
        <v>659</v>
      </c>
      <c r="F38" s="5">
        <f>ROUND('F6d_EAEPED_CF'!F38,0)</f>
        <v>0</v>
      </c>
      <c r="G38" s="5">
        <f t="shared" si="5"/>
        <v>124341</v>
      </c>
    </row>
    <row r="39" spans="1:7" ht="13.5">
      <c r="A39" s="11" t="s">
        <v>37</v>
      </c>
      <c r="B39" s="5">
        <f>ROUND('F6d_EAEPED_CF'!B39,0)</f>
        <v>0</v>
      </c>
      <c r="C39" s="5">
        <f>ROUND('F6d_EAEPED_CF'!C39,0)</f>
        <v>0</v>
      </c>
      <c r="D39" s="5">
        <f t="shared" si="6"/>
        <v>0</v>
      </c>
      <c r="E39" s="5">
        <f>ROUND('F6d_EAEPED_CF'!E39,0)</f>
        <v>0</v>
      </c>
      <c r="F39" s="5">
        <f>ROUND('F6d_EAEPED_CF'!F39,0)</f>
        <v>0</v>
      </c>
      <c r="G39" s="5">
        <f t="shared" si="5"/>
        <v>0</v>
      </c>
    </row>
    <row r="40" spans="1:7" ht="13.5">
      <c r="A40" s="11" t="s">
        <v>38</v>
      </c>
      <c r="B40" s="5">
        <f>ROUND('F6d_EAEPED_CF'!B40,0)</f>
        <v>0</v>
      </c>
      <c r="C40" s="5">
        <f>ROUND('F6d_EAEPED_CF'!C40,0)</f>
        <v>0</v>
      </c>
      <c r="D40" s="5">
        <f t="shared" si="6"/>
        <v>0</v>
      </c>
      <c r="E40" s="5">
        <f>ROUND('F6d_EAEPED_CF'!E40,0)</f>
        <v>0</v>
      </c>
      <c r="F40" s="5">
        <f>ROUND('F6d_EAEPED_CF'!F40,0)</f>
        <v>0</v>
      </c>
      <c r="G40" s="5">
        <f t="shared" si="5"/>
        <v>0</v>
      </c>
    </row>
    <row r="41" spans="1:7" ht="13.5">
      <c r="A41" s="9"/>
      <c r="B41" s="5"/>
      <c r="C41" s="5"/>
      <c r="D41" s="5"/>
      <c r="E41" s="5"/>
      <c r="F41" s="5"/>
      <c r="G41" s="5"/>
    </row>
    <row r="42" spans="1:7" ht="13.5">
      <c r="A42" s="8" t="s">
        <v>39</v>
      </c>
      <c r="B42" s="4">
        <f>SUM(B43:B46)</f>
        <v>20182098</v>
      </c>
      <c r="C42" s="4">
        <f>SUM(C43:C46)</f>
        <v>25539</v>
      </c>
      <c r="D42" s="4">
        <f>SUM(D43:D46)</f>
        <v>20207637</v>
      </c>
      <c r="E42" s="4">
        <f>SUM(E43:E46)</f>
        <v>4915564</v>
      </c>
      <c r="F42" s="4">
        <f>SUM(F43:F46)</f>
        <v>4915564</v>
      </c>
      <c r="G42" s="4">
        <f>D42-E42</f>
        <v>15292073</v>
      </c>
    </row>
    <row r="43" spans="1:7" ht="13.5">
      <c r="A43" s="11" t="s">
        <v>40</v>
      </c>
      <c r="B43" s="5">
        <f>ROUND('F6d_EAEPED_CF'!B43,0)</f>
        <v>0</v>
      </c>
      <c r="C43" s="5">
        <f>ROUND('F6d_EAEPED_CF'!C43,0)</f>
        <v>0</v>
      </c>
      <c r="D43" s="5">
        <f>B43+C43</f>
        <v>0</v>
      </c>
      <c r="E43" s="5">
        <f>ROUND('F6d_EAEPED_CF'!E43,0)</f>
        <v>0</v>
      </c>
      <c r="F43" s="5">
        <f>ROUND('F6d_EAEPED_CF'!F43,0)</f>
        <v>0</v>
      </c>
      <c r="G43" s="5">
        <f>D43-E43</f>
        <v>0</v>
      </c>
    </row>
    <row r="44" spans="1:7" ht="27">
      <c r="A44" s="13" t="s">
        <v>41</v>
      </c>
      <c r="B44" s="5">
        <f>ROUND('F6d_EAEPED_CF'!B44,0)</f>
        <v>20182098</v>
      </c>
      <c r="C44" s="5">
        <f>ROUND('F6d_EAEPED_CF'!C44,0)</f>
        <v>25539</v>
      </c>
      <c r="D44" s="5">
        <f>B44+C44</f>
        <v>20207637</v>
      </c>
      <c r="E44" s="5">
        <f>ROUND('F6d_EAEPED_CF'!E44,0)</f>
        <v>4915564</v>
      </c>
      <c r="F44" s="5">
        <f>ROUND('F6d_EAEPED_CF'!F44,0)</f>
        <v>4915564</v>
      </c>
      <c r="G44" s="5">
        <f>D44-E44</f>
        <v>15292073</v>
      </c>
    </row>
    <row r="45" spans="1:7" ht="13.5">
      <c r="A45" s="11" t="s">
        <v>42</v>
      </c>
      <c r="B45" s="5">
        <f>ROUND('F6d_EAEPED_CF'!B45,0)</f>
        <v>0</v>
      </c>
      <c r="C45" s="5">
        <f>ROUND('F6d_EAEPED_CF'!C45,0)</f>
        <v>0</v>
      </c>
      <c r="D45" s="5">
        <f>B45+C45</f>
        <v>0</v>
      </c>
      <c r="E45" s="5">
        <f>ROUND('F6d_EAEPED_CF'!E45,0)</f>
        <v>0</v>
      </c>
      <c r="F45" s="5">
        <f>ROUND('F6d_EAEPED_CF'!F45,0)</f>
        <v>0</v>
      </c>
      <c r="G45" s="5">
        <f>D45-E45</f>
        <v>0</v>
      </c>
    </row>
    <row r="46" spans="1:7" ht="13.5">
      <c r="A46" s="11" t="s">
        <v>43</v>
      </c>
      <c r="B46" s="5">
        <f>ROUND('F6d_EAEPED_CF'!B46,0)</f>
        <v>0</v>
      </c>
      <c r="C46" s="5">
        <f>ROUND('F6d_EAEPED_CF'!C46,0)</f>
        <v>0</v>
      </c>
      <c r="D46" s="5">
        <f>B46+C46</f>
        <v>0</v>
      </c>
      <c r="E46" s="5">
        <f>ROUND('F6d_EAEPED_CF'!E46,0)</f>
        <v>0</v>
      </c>
      <c r="F46" s="5">
        <f>ROUND('F6d_EAEPED_CF'!F46,0)</f>
        <v>0</v>
      </c>
      <c r="G46" s="5">
        <f>D46-E46</f>
        <v>0</v>
      </c>
    </row>
    <row r="47" spans="1:7" ht="13.5">
      <c r="A47" s="9"/>
      <c r="B47" s="5"/>
      <c r="C47" s="5"/>
      <c r="D47" s="5"/>
      <c r="E47" s="5"/>
      <c r="F47" s="5"/>
      <c r="G47" s="5"/>
    </row>
    <row r="48" spans="1:7" ht="13.5">
      <c r="A48" s="8" t="s">
        <v>44</v>
      </c>
      <c r="B48" s="4">
        <f>B49+B59+B68+B79</f>
        <v>425799341</v>
      </c>
      <c r="C48" s="4">
        <f>C49+C59+C68+C79</f>
        <v>46979243</v>
      </c>
      <c r="D48" s="4">
        <f>D49+D59+D68+D79</f>
        <v>472778584</v>
      </c>
      <c r="E48" s="4">
        <f>E49+E59+E68+E79</f>
        <v>94296766</v>
      </c>
      <c r="F48" s="4">
        <f>F49+F59+F68+F79</f>
        <v>86621844</v>
      </c>
      <c r="G48" s="4">
        <f aca="true" t="shared" si="7" ref="G48:G83">D48-E48</f>
        <v>378481818</v>
      </c>
    </row>
    <row r="49" spans="1:7" ht="13.5">
      <c r="A49" s="8" t="s">
        <v>12</v>
      </c>
      <c r="B49" s="4">
        <f>SUM(B50:B57)</f>
        <v>37143000</v>
      </c>
      <c r="C49" s="4">
        <f>SUM(C50:C57)</f>
        <v>11354907</v>
      </c>
      <c r="D49" s="4">
        <f>SUM(D50:D57)</f>
        <v>48497907</v>
      </c>
      <c r="E49" s="4">
        <f>SUM(E50:E57)</f>
        <v>11822419</v>
      </c>
      <c r="F49" s="4">
        <f>SUM(F50:F57)</f>
        <v>11822419</v>
      </c>
      <c r="G49" s="4">
        <f t="shared" si="7"/>
        <v>36675488</v>
      </c>
    </row>
    <row r="50" spans="1:7" ht="13.5">
      <c r="A50" s="11" t="s">
        <v>13</v>
      </c>
      <c r="B50" s="5">
        <f>ROUND('F6d_EAEPED_CF'!B50,0)</f>
        <v>0</v>
      </c>
      <c r="C50" s="5">
        <f>ROUND('F6d_EAEPED_CF'!C50,0)</f>
        <v>214806</v>
      </c>
      <c r="D50" s="5">
        <f>B50+C50</f>
        <v>214806</v>
      </c>
      <c r="E50" s="5">
        <f>ROUND('F6d_EAEPED_CF'!E50,0)</f>
        <v>214806</v>
      </c>
      <c r="F50" s="5">
        <f>ROUND('F6d_EAEPED_CF'!F50,0)</f>
        <v>214806</v>
      </c>
      <c r="G50" s="5">
        <f t="shared" si="7"/>
        <v>0</v>
      </c>
    </row>
    <row r="51" spans="1:7" ht="13.5">
      <c r="A51" s="11" t="s">
        <v>14</v>
      </c>
      <c r="B51" s="5">
        <f>ROUND('F6d_EAEPED_CF'!B51,0)</f>
        <v>0</v>
      </c>
      <c r="C51" s="5">
        <f>ROUND('F6d_EAEPED_CF'!C51,0)</f>
        <v>0</v>
      </c>
      <c r="D51" s="5">
        <f aca="true" t="shared" si="8" ref="D51:D57">B51+C51</f>
        <v>0</v>
      </c>
      <c r="E51" s="5">
        <f>ROUND('F6d_EAEPED_CF'!E51,0)</f>
        <v>0</v>
      </c>
      <c r="F51" s="5">
        <f>ROUND('F6d_EAEPED_CF'!F51,0)</f>
        <v>0</v>
      </c>
      <c r="G51" s="5">
        <f t="shared" si="7"/>
        <v>0</v>
      </c>
    </row>
    <row r="52" spans="1:7" ht="13.5">
      <c r="A52" s="11" t="s">
        <v>15</v>
      </c>
      <c r="B52" s="5">
        <f>ROUND('F6d_EAEPED_CF'!B52,0)</f>
        <v>0</v>
      </c>
      <c r="C52" s="5">
        <f>ROUND('F6d_EAEPED_CF'!C52,0)</f>
        <v>29914</v>
      </c>
      <c r="D52" s="5">
        <f t="shared" si="8"/>
        <v>29914</v>
      </c>
      <c r="E52" s="5">
        <f>ROUND('F6d_EAEPED_CF'!E52,0)</f>
        <v>0</v>
      </c>
      <c r="F52" s="5">
        <f>ROUND('F6d_EAEPED_CF'!F52,0)</f>
        <v>0</v>
      </c>
      <c r="G52" s="5">
        <f t="shared" si="7"/>
        <v>29914</v>
      </c>
    </row>
    <row r="53" spans="1:7" ht="13.5">
      <c r="A53" s="11" t="s">
        <v>16</v>
      </c>
      <c r="B53" s="5">
        <f>ROUND('F6d_EAEPED_CF'!B53,0)</f>
        <v>0</v>
      </c>
      <c r="C53" s="5">
        <f>ROUND('F6d_EAEPED_CF'!C53,0)</f>
        <v>0</v>
      </c>
      <c r="D53" s="5">
        <f t="shared" si="8"/>
        <v>0</v>
      </c>
      <c r="E53" s="5">
        <f>ROUND('F6d_EAEPED_CF'!E53,0)</f>
        <v>0</v>
      </c>
      <c r="F53" s="5">
        <f>ROUND('F6d_EAEPED_CF'!F53,0)</f>
        <v>0</v>
      </c>
      <c r="G53" s="5">
        <f t="shared" si="7"/>
        <v>0</v>
      </c>
    </row>
    <row r="54" spans="1:7" ht="13.5">
      <c r="A54" s="11" t="s">
        <v>17</v>
      </c>
      <c r="B54" s="5">
        <f>ROUND('F6d_EAEPED_CF'!B54,0)</f>
        <v>31743000</v>
      </c>
      <c r="C54" s="5">
        <f>ROUND('F6d_EAEPED_CF'!C54,0)</f>
        <v>3281143</v>
      </c>
      <c r="D54" s="5">
        <f t="shared" si="8"/>
        <v>35024143</v>
      </c>
      <c r="E54" s="5">
        <f>ROUND('F6d_EAEPED_CF'!E54,0)</f>
        <v>3658480</v>
      </c>
      <c r="F54" s="5">
        <f>ROUND('F6d_EAEPED_CF'!F54,0)</f>
        <v>3658480</v>
      </c>
      <c r="G54" s="5">
        <f t="shared" si="7"/>
        <v>31365663</v>
      </c>
    </row>
    <row r="55" spans="1:7" ht="13.5">
      <c r="A55" s="11" t="s">
        <v>18</v>
      </c>
      <c r="B55" s="5">
        <f>ROUND('F6d_EAEPED_CF'!B55,0)</f>
        <v>0</v>
      </c>
      <c r="C55" s="5">
        <f>ROUND('F6d_EAEPED_CF'!C55,0)</f>
        <v>0</v>
      </c>
      <c r="D55" s="5">
        <f t="shared" si="8"/>
        <v>0</v>
      </c>
      <c r="E55" s="5">
        <f>ROUND('F6d_EAEPED_CF'!E55,0)</f>
        <v>0</v>
      </c>
      <c r="F55" s="5">
        <f>ROUND('F6d_EAEPED_CF'!F55,0)</f>
        <v>0</v>
      </c>
      <c r="G55" s="5">
        <f t="shared" si="7"/>
        <v>0</v>
      </c>
    </row>
    <row r="56" spans="1:7" ht="13.5">
      <c r="A56" s="11" t="s">
        <v>19</v>
      </c>
      <c r="B56" s="5">
        <f>ROUND('F6d_EAEPED_CF'!B56,0)</f>
        <v>0</v>
      </c>
      <c r="C56" s="5">
        <f>ROUND('F6d_EAEPED_CF'!C56,0)</f>
        <v>7350650</v>
      </c>
      <c r="D56" s="5">
        <f t="shared" si="8"/>
        <v>7350650</v>
      </c>
      <c r="E56" s="5">
        <f>ROUND('F6d_EAEPED_CF'!E56,0)</f>
        <v>7350650</v>
      </c>
      <c r="F56" s="5">
        <f>ROUND('F6d_EAEPED_CF'!F56,0)</f>
        <v>7350650</v>
      </c>
      <c r="G56" s="5">
        <f t="shared" si="7"/>
        <v>0</v>
      </c>
    </row>
    <row r="57" spans="1:7" ht="13.5">
      <c r="A57" s="11" t="s">
        <v>20</v>
      </c>
      <c r="B57" s="5">
        <f>ROUND('F6d_EAEPED_CF'!B57,0)</f>
        <v>5400000</v>
      </c>
      <c r="C57" s="5">
        <f>ROUND('F6d_EAEPED_CF'!C57,0)</f>
        <v>478394</v>
      </c>
      <c r="D57" s="5">
        <f t="shared" si="8"/>
        <v>5878394</v>
      </c>
      <c r="E57" s="5">
        <f>ROUND('F6d_EAEPED_CF'!E57,0)</f>
        <v>598483</v>
      </c>
      <c r="F57" s="5">
        <f>ROUND('F6d_EAEPED_CF'!F57,0)</f>
        <v>598483</v>
      </c>
      <c r="G57" s="5">
        <f t="shared" si="7"/>
        <v>5279911</v>
      </c>
    </row>
    <row r="58" spans="1:7" ht="13.5">
      <c r="A58" s="9"/>
      <c r="B58" s="5"/>
      <c r="C58" s="5"/>
      <c r="D58" s="5"/>
      <c r="E58" s="5"/>
      <c r="F58" s="5"/>
      <c r="G58" s="5"/>
    </row>
    <row r="59" spans="1:7" ht="13.5">
      <c r="A59" s="8" t="s">
        <v>21</v>
      </c>
      <c r="B59" s="4">
        <f>SUM(B60:B66)</f>
        <v>381605560</v>
      </c>
      <c r="C59" s="4">
        <f>SUM(C60:C66)</f>
        <v>31401236</v>
      </c>
      <c r="D59" s="4">
        <f>SUM(D60:D66)</f>
        <v>413006796</v>
      </c>
      <c r="E59" s="4">
        <f>SUM(E60:E66)</f>
        <v>78612097</v>
      </c>
      <c r="F59" s="4">
        <f>SUM(F60:F66)</f>
        <v>70937175</v>
      </c>
      <c r="G59" s="4">
        <f t="shared" si="7"/>
        <v>334394699</v>
      </c>
    </row>
    <row r="60" spans="1:7" ht="13.5">
      <c r="A60" s="11" t="s">
        <v>22</v>
      </c>
      <c r="B60" s="5">
        <f>ROUND('F6d_EAEPED_CF'!B60,0)</f>
        <v>17033004</v>
      </c>
      <c r="C60" s="5">
        <f>ROUND('F6d_EAEPED_CF'!C60,0)</f>
        <v>111393565</v>
      </c>
      <c r="D60" s="5">
        <f>B60+C60</f>
        <v>128426569</v>
      </c>
      <c r="E60" s="5">
        <f>ROUND('F6d_EAEPED_CF'!E60,0)</f>
        <v>42793913</v>
      </c>
      <c r="F60" s="5">
        <f>ROUND('F6d_EAEPED_CF'!F60,0)</f>
        <v>35139267</v>
      </c>
      <c r="G60" s="5">
        <f t="shared" si="7"/>
        <v>85632656</v>
      </c>
    </row>
    <row r="61" spans="1:7" ht="13.5">
      <c r="A61" s="11" t="s">
        <v>23</v>
      </c>
      <c r="B61" s="5">
        <f>ROUND('F6d_EAEPED_CF'!B61,0)</f>
        <v>360072556</v>
      </c>
      <c r="C61" s="5">
        <f>ROUND('F6d_EAEPED_CF'!C61,0)</f>
        <v>-81502464</v>
      </c>
      <c r="D61" s="5">
        <f aca="true" t="shared" si="9" ref="D61:D66">B61+C61</f>
        <v>278570092</v>
      </c>
      <c r="E61" s="5">
        <f>ROUND('F6d_EAEPED_CF'!E61,0)</f>
        <v>34308049</v>
      </c>
      <c r="F61" s="5">
        <f>ROUND('F6d_EAEPED_CF'!F61,0)</f>
        <v>34287773</v>
      </c>
      <c r="G61" s="5">
        <f t="shared" si="7"/>
        <v>244262043</v>
      </c>
    </row>
    <row r="62" spans="1:7" ht="13.5">
      <c r="A62" s="11" t="s">
        <v>24</v>
      </c>
      <c r="B62" s="5">
        <f>ROUND('F6d_EAEPED_CF'!B62,0)</f>
        <v>0</v>
      </c>
      <c r="C62" s="5">
        <f>ROUND('F6d_EAEPED_CF'!C62,0)</f>
        <v>0</v>
      </c>
      <c r="D62" s="5">
        <f t="shared" si="9"/>
        <v>0</v>
      </c>
      <c r="E62" s="5">
        <f>ROUND('F6d_EAEPED_CF'!E62,0)</f>
        <v>0</v>
      </c>
      <c r="F62" s="5">
        <f>ROUND('F6d_EAEPED_CF'!F62,0)</f>
        <v>0</v>
      </c>
      <c r="G62" s="5">
        <f t="shared" si="7"/>
        <v>0</v>
      </c>
    </row>
    <row r="63" spans="1:7" ht="13.5">
      <c r="A63" s="11" t="s">
        <v>25</v>
      </c>
      <c r="B63" s="5">
        <f>ROUND('F6d_EAEPED_CF'!B63,0)</f>
        <v>3000000</v>
      </c>
      <c r="C63" s="5">
        <f>ROUND('F6d_EAEPED_CF'!C63,0)</f>
        <v>0</v>
      </c>
      <c r="D63" s="5">
        <f t="shared" si="9"/>
        <v>3000000</v>
      </c>
      <c r="E63" s="5">
        <f>ROUND('F6d_EAEPED_CF'!E63,0)</f>
        <v>0</v>
      </c>
      <c r="F63" s="5">
        <f>ROUND('F6d_EAEPED_CF'!F63,0)</f>
        <v>0</v>
      </c>
      <c r="G63" s="5">
        <f t="shared" si="7"/>
        <v>3000000</v>
      </c>
    </row>
    <row r="64" spans="1:7" ht="13.5">
      <c r="A64" s="11" t="s">
        <v>26</v>
      </c>
      <c r="B64" s="5">
        <f>ROUND('F6d_EAEPED_CF'!B64,0)</f>
        <v>0</v>
      </c>
      <c r="C64" s="5">
        <f>ROUND('F6d_EAEPED_CF'!C64,0)</f>
        <v>0</v>
      </c>
      <c r="D64" s="5">
        <f t="shared" si="9"/>
        <v>0</v>
      </c>
      <c r="E64" s="5">
        <f>ROUND('F6d_EAEPED_CF'!E64,0)</f>
        <v>0</v>
      </c>
      <c r="F64" s="5">
        <f>ROUND('F6d_EAEPED_CF'!F64,0)</f>
        <v>0</v>
      </c>
      <c r="G64" s="5">
        <f t="shared" si="7"/>
        <v>0</v>
      </c>
    </row>
    <row r="65" spans="1:7" ht="13.5">
      <c r="A65" s="11" t="s">
        <v>27</v>
      </c>
      <c r="B65" s="5">
        <f>ROUND('F6d_EAEPED_CF'!B65,0)</f>
        <v>1500000</v>
      </c>
      <c r="C65" s="5">
        <f>ROUND('F6d_EAEPED_CF'!C65,0)</f>
        <v>0</v>
      </c>
      <c r="D65" s="5">
        <f t="shared" si="9"/>
        <v>1500000</v>
      </c>
      <c r="E65" s="5">
        <f>ROUND('F6d_EAEPED_CF'!E65,0)</f>
        <v>0</v>
      </c>
      <c r="F65" s="5">
        <f>ROUND('F6d_EAEPED_CF'!F65,0)</f>
        <v>0</v>
      </c>
      <c r="G65" s="5">
        <f t="shared" si="7"/>
        <v>1500000</v>
      </c>
    </row>
    <row r="66" spans="1:7" ht="13.5">
      <c r="A66" s="11" t="s">
        <v>28</v>
      </c>
      <c r="B66" s="5">
        <f>ROUND('F6d_EAEPED_CF'!B66,0)</f>
        <v>0</v>
      </c>
      <c r="C66" s="5">
        <f>ROUND('F6d_EAEPED_CF'!C66,0)</f>
        <v>1510135</v>
      </c>
      <c r="D66" s="5">
        <f t="shared" si="9"/>
        <v>1510135</v>
      </c>
      <c r="E66" s="5">
        <f>ROUND('F6d_EAEPED_CF'!E66,0)</f>
        <v>1510135</v>
      </c>
      <c r="F66" s="5">
        <f>ROUND('F6d_EAEPED_CF'!F66,0)</f>
        <v>1510135</v>
      </c>
      <c r="G66" s="5">
        <f t="shared" si="7"/>
        <v>0</v>
      </c>
    </row>
    <row r="67" spans="1:7" ht="13.5">
      <c r="A67" s="18"/>
      <c r="B67" s="15"/>
      <c r="C67" s="15"/>
      <c r="D67" s="15"/>
      <c r="E67" s="15"/>
      <c r="F67" s="15"/>
      <c r="G67" s="15"/>
    </row>
    <row r="68" spans="1:7" ht="13.5">
      <c r="A68" s="8" t="s">
        <v>29</v>
      </c>
      <c r="B68" s="4">
        <f>SUM(B69:B77)</f>
        <v>0</v>
      </c>
      <c r="C68" s="4">
        <f>SUM(C69:C77)</f>
        <v>223100</v>
      </c>
      <c r="D68" s="4">
        <f>SUM(D69:D77)</f>
        <v>223100</v>
      </c>
      <c r="E68" s="4">
        <f>SUM(E69:E77)</f>
        <v>223100</v>
      </c>
      <c r="F68" s="4">
        <f>SUM(F69:F77)</f>
        <v>223100</v>
      </c>
      <c r="G68" s="4">
        <f t="shared" si="7"/>
        <v>0</v>
      </c>
    </row>
    <row r="69" spans="1:7" ht="13.5">
      <c r="A69" s="11" t="s">
        <v>30</v>
      </c>
      <c r="B69" s="5">
        <f>ROUND('F6d_EAEPED_CF'!B69,0)</f>
        <v>0</v>
      </c>
      <c r="C69" s="5">
        <f>ROUND('F6d_EAEPED_CF'!C69,0)</f>
        <v>0</v>
      </c>
      <c r="D69" s="5">
        <f>B69+C69</f>
        <v>0</v>
      </c>
      <c r="E69" s="5">
        <f>ROUND('F6d_EAEPED_CF'!E69,0)</f>
        <v>0</v>
      </c>
      <c r="F69" s="5">
        <f>ROUND('F6d_EAEPED_CF'!F69,0)</f>
        <v>0</v>
      </c>
      <c r="G69" s="5">
        <f t="shared" si="7"/>
        <v>0</v>
      </c>
    </row>
    <row r="70" spans="1:7" ht="13.5">
      <c r="A70" s="11" t="s">
        <v>31</v>
      </c>
      <c r="B70" s="5">
        <f>ROUND('F6d_EAEPED_CF'!B70,0)</f>
        <v>0</v>
      </c>
      <c r="C70" s="5">
        <f>ROUND('F6d_EAEPED_CF'!C70,0)</f>
        <v>223100</v>
      </c>
      <c r="D70" s="5">
        <f aca="true" t="shared" si="10" ref="D70:D77">B70+C70</f>
        <v>223100</v>
      </c>
      <c r="E70" s="5">
        <f>ROUND('F6d_EAEPED_CF'!E70,0)</f>
        <v>223100</v>
      </c>
      <c r="F70" s="5">
        <f>ROUND('F6d_EAEPED_CF'!F70,0)</f>
        <v>223100</v>
      </c>
      <c r="G70" s="5">
        <f t="shared" si="7"/>
        <v>0</v>
      </c>
    </row>
    <row r="71" spans="1:7" ht="13.5">
      <c r="A71" s="11" t="s">
        <v>32</v>
      </c>
      <c r="B71" s="5">
        <f>ROUND('F6d_EAEPED_CF'!B71,0)</f>
        <v>0</v>
      </c>
      <c r="C71" s="5">
        <f>ROUND('F6d_EAEPED_CF'!C71,0)</f>
        <v>0</v>
      </c>
      <c r="D71" s="5">
        <f t="shared" si="10"/>
        <v>0</v>
      </c>
      <c r="E71" s="5">
        <f>ROUND('F6d_EAEPED_CF'!E71,0)</f>
        <v>0</v>
      </c>
      <c r="F71" s="5">
        <f>ROUND('F6d_EAEPED_CF'!F71,0)</f>
        <v>0</v>
      </c>
      <c r="G71" s="5">
        <f t="shared" si="7"/>
        <v>0</v>
      </c>
    </row>
    <row r="72" spans="1:7" ht="13.5">
      <c r="A72" s="11" t="s">
        <v>33</v>
      </c>
      <c r="B72" s="5">
        <f>ROUND('F6d_EAEPED_CF'!B72,0)</f>
        <v>0</v>
      </c>
      <c r="C72" s="5">
        <f>ROUND('F6d_EAEPED_CF'!C72,0)</f>
        <v>0</v>
      </c>
      <c r="D72" s="5">
        <f t="shared" si="10"/>
        <v>0</v>
      </c>
      <c r="E72" s="5">
        <f>ROUND('F6d_EAEPED_CF'!E72,0)</f>
        <v>0</v>
      </c>
      <c r="F72" s="5">
        <f>ROUND('F6d_EAEPED_CF'!F72,0)</f>
        <v>0</v>
      </c>
      <c r="G72" s="5">
        <f t="shared" si="7"/>
        <v>0</v>
      </c>
    </row>
    <row r="73" spans="1:7" ht="13.5">
      <c r="A73" s="11" t="s">
        <v>34</v>
      </c>
      <c r="B73" s="5">
        <f>ROUND('F6d_EAEPED_CF'!B73,0)</f>
        <v>0</v>
      </c>
      <c r="C73" s="5">
        <f>ROUND('F6d_EAEPED_CF'!C73,0)</f>
        <v>0</v>
      </c>
      <c r="D73" s="5">
        <f t="shared" si="10"/>
        <v>0</v>
      </c>
      <c r="E73" s="5">
        <f>ROUND('F6d_EAEPED_CF'!E73,0)</f>
        <v>0</v>
      </c>
      <c r="F73" s="5">
        <f>ROUND('F6d_EAEPED_CF'!F73,0)</f>
        <v>0</v>
      </c>
      <c r="G73" s="5">
        <f t="shared" si="7"/>
        <v>0</v>
      </c>
    </row>
    <row r="74" spans="1:7" ht="13.5">
      <c r="A74" s="11" t="s">
        <v>35</v>
      </c>
      <c r="B74" s="5">
        <f>ROUND('F6d_EAEPED_CF'!B74,0)</f>
        <v>0</v>
      </c>
      <c r="C74" s="5">
        <f>ROUND('F6d_EAEPED_CF'!C74,0)</f>
        <v>0</v>
      </c>
      <c r="D74" s="5">
        <f t="shared" si="10"/>
        <v>0</v>
      </c>
      <c r="E74" s="5">
        <f>ROUND('F6d_EAEPED_CF'!E74,0)</f>
        <v>0</v>
      </c>
      <c r="F74" s="5">
        <f>ROUND('F6d_EAEPED_CF'!F74,0)</f>
        <v>0</v>
      </c>
      <c r="G74" s="5">
        <f t="shared" si="7"/>
        <v>0</v>
      </c>
    </row>
    <row r="75" spans="1:7" ht="13.5">
      <c r="A75" s="11" t="s">
        <v>36</v>
      </c>
      <c r="B75" s="5">
        <f>ROUND('F6d_EAEPED_CF'!B75,0)</f>
        <v>0</v>
      </c>
      <c r="C75" s="5">
        <f>ROUND('F6d_EAEPED_CF'!C75,0)</f>
        <v>0</v>
      </c>
      <c r="D75" s="5">
        <f t="shared" si="10"/>
        <v>0</v>
      </c>
      <c r="E75" s="5">
        <f>ROUND('F6d_EAEPED_CF'!E75,0)</f>
        <v>0</v>
      </c>
      <c r="F75" s="5">
        <f>ROUND('F6d_EAEPED_CF'!F75,0)</f>
        <v>0</v>
      </c>
      <c r="G75" s="5">
        <f t="shared" si="7"/>
        <v>0</v>
      </c>
    </row>
    <row r="76" spans="1:7" ht="13.5">
      <c r="A76" s="11" t="s">
        <v>37</v>
      </c>
      <c r="B76" s="5">
        <f>ROUND('F6d_EAEPED_CF'!B76,0)</f>
        <v>0</v>
      </c>
      <c r="C76" s="5">
        <f>ROUND('F6d_EAEPED_CF'!C76,0)</f>
        <v>0</v>
      </c>
      <c r="D76" s="5">
        <f t="shared" si="10"/>
        <v>0</v>
      </c>
      <c r="E76" s="5">
        <f>ROUND('F6d_EAEPED_CF'!E76,0)</f>
        <v>0</v>
      </c>
      <c r="F76" s="5">
        <f>ROUND('F6d_EAEPED_CF'!F76,0)</f>
        <v>0</v>
      </c>
      <c r="G76" s="5">
        <f t="shared" si="7"/>
        <v>0</v>
      </c>
    </row>
    <row r="77" spans="1:7" ht="13.5">
      <c r="A77" s="14" t="s">
        <v>38</v>
      </c>
      <c r="B77" s="15">
        <f>ROUND('F6d_EAEPED_CF'!B77,0)</f>
        <v>0</v>
      </c>
      <c r="C77" s="15">
        <f>ROUND('F6d_EAEPED_CF'!C77,0)</f>
        <v>0</v>
      </c>
      <c r="D77" s="15">
        <f t="shared" si="10"/>
        <v>0</v>
      </c>
      <c r="E77" s="15">
        <f>ROUND('F6d_EAEPED_CF'!E77,0)</f>
        <v>0</v>
      </c>
      <c r="F77" s="15">
        <f>ROUND('F6d_EAEPED_CF'!F77,0)</f>
        <v>0</v>
      </c>
      <c r="G77" s="15">
        <f t="shared" si="7"/>
        <v>0</v>
      </c>
    </row>
    <row r="78" spans="1:7" ht="13.5">
      <c r="A78" s="9"/>
      <c r="B78" s="5"/>
      <c r="C78" s="5"/>
      <c r="D78" s="5"/>
      <c r="E78" s="5"/>
      <c r="F78" s="5"/>
      <c r="G78" s="5"/>
    </row>
    <row r="79" spans="1:7" ht="13.5">
      <c r="A79" s="8" t="s">
        <v>39</v>
      </c>
      <c r="B79" s="4">
        <f>SUM(B80:B83)</f>
        <v>7050781</v>
      </c>
      <c r="C79" s="4">
        <f>SUM(C80:C83)</f>
        <v>4000000</v>
      </c>
      <c r="D79" s="4">
        <f>SUM(D80:D83)</f>
        <v>11050781</v>
      </c>
      <c r="E79" s="4">
        <f>SUM(E80:E83)</f>
        <v>3639150</v>
      </c>
      <c r="F79" s="4">
        <f>SUM(F80:F83)</f>
        <v>3639150</v>
      </c>
      <c r="G79" s="4">
        <f t="shared" si="7"/>
        <v>7411631</v>
      </c>
    </row>
    <row r="80" spans="1:7" ht="13.5">
      <c r="A80" s="11" t="s">
        <v>40</v>
      </c>
      <c r="B80" s="5">
        <f>ROUND('F6d_EAEPED_CF'!B80,0)</f>
        <v>0</v>
      </c>
      <c r="C80" s="5">
        <f>ROUND('F6d_EAEPED_CF'!C80,0)</f>
        <v>0</v>
      </c>
      <c r="D80" s="5">
        <f>B80+C80</f>
        <v>0</v>
      </c>
      <c r="E80" s="5">
        <f>ROUND('F6d_EAEPED_CF'!E80,0)</f>
        <v>0</v>
      </c>
      <c r="F80" s="5">
        <f>ROUND('F6d_EAEPED_CF'!F80,0)</f>
        <v>0</v>
      </c>
      <c r="G80" s="5">
        <f t="shared" si="7"/>
        <v>0</v>
      </c>
    </row>
    <row r="81" spans="1:7" ht="27">
      <c r="A81" s="13" t="s">
        <v>41</v>
      </c>
      <c r="B81" s="5">
        <f>ROUND('F6d_EAEPED_CF'!B81,0)</f>
        <v>7050781</v>
      </c>
      <c r="C81" s="5">
        <f>ROUND('F6d_EAEPED_CF'!C81,0)</f>
        <v>4000000</v>
      </c>
      <c r="D81" s="5">
        <f>B81+C81</f>
        <v>11050781</v>
      </c>
      <c r="E81" s="5">
        <f>ROUND('F6d_EAEPED_CF'!E81,0)</f>
        <v>3639150</v>
      </c>
      <c r="F81" s="5">
        <f>ROUND('F6d_EAEPED_CF'!F81,0)</f>
        <v>3639150</v>
      </c>
      <c r="G81" s="5">
        <f t="shared" si="7"/>
        <v>7411631</v>
      </c>
    </row>
    <row r="82" spans="1:7" ht="13.5">
      <c r="A82" s="11" t="s">
        <v>42</v>
      </c>
      <c r="B82" s="5">
        <f>ROUND('F6d_EAEPED_CF'!B82,0)</f>
        <v>0</v>
      </c>
      <c r="C82" s="5">
        <f>ROUND('F6d_EAEPED_CF'!C82,0)</f>
        <v>0</v>
      </c>
      <c r="D82" s="5">
        <f>B82+C82</f>
        <v>0</v>
      </c>
      <c r="E82" s="5">
        <f>ROUND('F6d_EAEPED_CF'!E82,0)</f>
        <v>0</v>
      </c>
      <c r="F82" s="5">
        <f>ROUND('F6d_EAEPED_CF'!F82,0)</f>
        <v>0</v>
      </c>
      <c r="G82" s="5">
        <f t="shared" si="7"/>
        <v>0</v>
      </c>
    </row>
    <row r="83" spans="1:7" ht="13.5">
      <c r="A83" s="11" t="s">
        <v>43</v>
      </c>
      <c r="B83" s="5">
        <f>ROUND('F6d_EAEPED_CF'!B83,0)</f>
        <v>0</v>
      </c>
      <c r="C83" s="5">
        <f>ROUND('F6d_EAEPED_CF'!C83,0)</f>
        <v>0</v>
      </c>
      <c r="D83" s="5">
        <f>B83+C83</f>
        <v>0</v>
      </c>
      <c r="E83" s="5">
        <f>ROUND('F6d_EAEPED_CF'!E83,0)</f>
        <v>0</v>
      </c>
      <c r="F83" s="5">
        <f>ROUND('F6d_EAEPED_CF'!F83,0)</f>
        <v>0</v>
      </c>
      <c r="G83" s="5">
        <f t="shared" si="7"/>
        <v>0</v>
      </c>
    </row>
    <row r="84" spans="1:7" ht="13.5">
      <c r="A84" s="9"/>
      <c r="B84" s="5"/>
      <c r="C84" s="5"/>
      <c r="D84" s="5"/>
      <c r="E84" s="5"/>
      <c r="F84" s="5"/>
      <c r="G84" s="5"/>
    </row>
    <row r="85" spans="1:7" ht="13.5">
      <c r="A85" s="8" t="s">
        <v>45</v>
      </c>
      <c r="B85" s="4">
        <f aca="true" t="shared" si="11" ref="B85:G85">B11+B48</f>
        <v>1533171551</v>
      </c>
      <c r="C85" s="4">
        <f t="shared" si="11"/>
        <v>131383295</v>
      </c>
      <c r="D85" s="4">
        <f t="shared" si="11"/>
        <v>1664554846</v>
      </c>
      <c r="E85" s="4">
        <f t="shared" si="11"/>
        <v>425790922</v>
      </c>
      <c r="F85" s="4">
        <f t="shared" si="11"/>
        <v>383584585</v>
      </c>
      <c r="G85" s="4">
        <f t="shared" si="11"/>
        <v>1238763924</v>
      </c>
    </row>
    <row r="86" spans="1:7" ht="14.2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31496062992125984" right="0.31496062992125984" top="0.35433070866141736" bottom="0.15748031496062992" header="0.31496062992125984" footer="0.31496062992125984"/>
  <pageSetup fitToHeight="0" fitToWidth="1" horizontalDpi="600" verticalDpi="600" orientation="portrait" scale="73" r:id="rId1"/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6"/>
  <sheetViews>
    <sheetView zoomScalePageLayoutView="0" workbookViewId="0" topLeftCell="B1">
      <pane ySplit="9" topLeftCell="A70" activePane="bottomLeft" state="frozen"/>
      <selection pane="topLeft" activeCell="A1" sqref="A1"/>
      <selection pane="bottomLeft" activeCell="I8" sqref="I8"/>
    </sheetView>
  </sheetViews>
  <sheetFormatPr defaultColWidth="11.00390625" defaultRowHeight="15"/>
  <cols>
    <col min="1" max="1" width="52.8515625" style="3" customWidth="1"/>
    <col min="2" max="2" width="11.42187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8" width="11.28125" style="3" bestFit="1" customWidth="1"/>
    <col min="9" max="16384" width="11.00390625" style="3" customWidth="1"/>
  </cols>
  <sheetData>
    <row r="1" ht="14.25" thickBot="1"/>
    <row r="2" spans="1:7" ht="13.5">
      <c r="A2" s="20" t="s">
        <v>46</v>
      </c>
      <c r="B2" s="21"/>
      <c r="C2" s="21"/>
      <c r="D2" s="21"/>
      <c r="E2" s="21"/>
      <c r="F2" s="21"/>
      <c r="G2" s="22"/>
    </row>
    <row r="3" spans="1:7" ht="13.5">
      <c r="A3" s="23" t="s">
        <v>0</v>
      </c>
      <c r="B3" s="24"/>
      <c r="C3" s="24"/>
      <c r="D3" s="24"/>
      <c r="E3" s="24"/>
      <c r="F3" s="24"/>
      <c r="G3" s="25"/>
    </row>
    <row r="4" spans="1:7" ht="13.5">
      <c r="A4" s="23" t="s">
        <v>1</v>
      </c>
      <c r="B4" s="24"/>
      <c r="C4" s="24"/>
      <c r="D4" s="24"/>
      <c r="E4" s="24"/>
      <c r="F4" s="24"/>
      <c r="G4" s="25"/>
    </row>
    <row r="5" spans="1:7" ht="13.5">
      <c r="A5" s="23" t="s">
        <v>47</v>
      </c>
      <c r="B5" s="24"/>
      <c r="C5" s="24"/>
      <c r="D5" s="24"/>
      <c r="E5" s="24"/>
      <c r="F5" s="24"/>
      <c r="G5" s="25"/>
    </row>
    <row r="6" spans="1:7" ht="14.25" thickBot="1">
      <c r="A6" s="26" t="s">
        <v>2</v>
      </c>
      <c r="B6" s="27"/>
      <c r="C6" s="27"/>
      <c r="D6" s="27"/>
      <c r="E6" s="27"/>
      <c r="F6" s="27"/>
      <c r="G6" s="28"/>
    </row>
    <row r="7" spans="1:7" ht="15.75" customHeight="1">
      <c r="A7" s="20" t="s">
        <v>3</v>
      </c>
      <c r="B7" s="29" t="s">
        <v>4</v>
      </c>
      <c r="C7" s="30"/>
      <c r="D7" s="30"/>
      <c r="E7" s="30"/>
      <c r="F7" s="31"/>
      <c r="G7" s="35" t="s">
        <v>5</v>
      </c>
    </row>
    <row r="8" spans="1:7" ht="15.75" customHeight="1" thickBot="1">
      <c r="A8" s="23"/>
      <c r="B8" s="32"/>
      <c r="C8" s="33"/>
      <c r="D8" s="33"/>
      <c r="E8" s="33"/>
      <c r="F8" s="34"/>
      <c r="G8" s="36"/>
    </row>
    <row r="9" spans="1:7" ht="27.75" thickBot="1">
      <c r="A9" s="26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37"/>
    </row>
    <row r="10" spans="1:7" ht="13.5">
      <c r="A10" s="7"/>
      <c r="B10" s="2"/>
      <c r="C10" s="2"/>
      <c r="D10" s="2"/>
      <c r="E10" s="2"/>
      <c r="F10" s="2"/>
      <c r="G10" s="2"/>
    </row>
    <row r="11" spans="1:8" ht="13.5">
      <c r="A11" s="8" t="s">
        <v>11</v>
      </c>
      <c r="B11" s="4">
        <f aca="true" t="shared" si="0" ref="B11:G11">B12+B22+B31+B42</f>
        <v>1107372210.6599996</v>
      </c>
      <c r="C11" s="4">
        <f t="shared" si="0"/>
        <v>84404051.53</v>
      </c>
      <c r="D11" s="4">
        <f t="shared" si="0"/>
        <v>1191776262.19</v>
      </c>
      <c r="E11" s="4">
        <f t="shared" si="0"/>
        <v>331494156.36</v>
      </c>
      <c r="F11" s="4">
        <f t="shared" si="0"/>
        <v>296962740.64000005</v>
      </c>
      <c r="G11" s="4">
        <f t="shared" si="0"/>
        <v>860282105.8299999</v>
      </c>
      <c r="H11" s="17"/>
    </row>
    <row r="12" spans="1:7" ht="13.5">
      <c r="A12" s="8" t="s">
        <v>12</v>
      </c>
      <c r="B12" s="4">
        <f>SUM(B13:B20)</f>
        <v>356476952.58</v>
      </c>
      <c r="C12" s="4">
        <f>SUM(C13:C20)</f>
        <v>27031011.13</v>
      </c>
      <c r="D12" s="4">
        <f>SUM(D13:D20)</f>
        <v>383507963.71000004</v>
      </c>
      <c r="E12" s="4">
        <f>SUM(E13:E20)</f>
        <v>89585407.76</v>
      </c>
      <c r="F12" s="4">
        <f>SUM(F13:F20)</f>
        <v>80029613.61</v>
      </c>
      <c r="G12" s="4">
        <f>D12-E12</f>
        <v>293922555.95000005</v>
      </c>
    </row>
    <row r="13" spans="1:7" ht="13.5">
      <c r="A13" s="11" t="s">
        <v>13</v>
      </c>
      <c r="B13" s="5">
        <v>13197812.8</v>
      </c>
      <c r="C13" s="5">
        <v>3700279.06</v>
      </c>
      <c r="D13" s="5">
        <f>B13+C13</f>
        <v>16898091.86</v>
      </c>
      <c r="E13" s="5">
        <v>12694809.13</v>
      </c>
      <c r="F13" s="5">
        <v>12509627.29</v>
      </c>
      <c r="G13" s="5">
        <f aca="true" t="shared" si="1" ref="G13:G20">D13-E13</f>
        <v>4203282.729999999</v>
      </c>
    </row>
    <row r="14" spans="1:7" ht="13.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3.5">
      <c r="A15" s="11" t="s">
        <v>15</v>
      </c>
      <c r="B15" s="5">
        <v>88159439.5</v>
      </c>
      <c r="C15" s="5">
        <v>5319591.44</v>
      </c>
      <c r="D15" s="5">
        <f t="shared" si="2"/>
        <v>93479030.94</v>
      </c>
      <c r="E15" s="19">
        <v>21440935.92</v>
      </c>
      <c r="F15" s="5">
        <v>18089222.72</v>
      </c>
      <c r="G15" s="5">
        <f t="shared" si="1"/>
        <v>72038095.02</v>
      </c>
    </row>
    <row r="16" spans="1:7" ht="13.5">
      <c r="A16" s="11" t="s">
        <v>16</v>
      </c>
      <c r="B16" s="5">
        <v>60180</v>
      </c>
      <c r="C16" s="5">
        <v>0</v>
      </c>
      <c r="D16" s="5">
        <f t="shared" si="2"/>
        <v>60180</v>
      </c>
      <c r="E16" s="5">
        <v>0</v>
      </c>
      <c r="F16" s="5">
        <v>0</v>
      </c>
      <c r="G16" s="5">
        <f t="shared" si="1"/>
        <v>60180</v>
      </c>
    </row>
    <row r="17" spans="1:7" ht="13.5">
      <c r="A17" s="11" t="s">
        <v>17</v>
      </c>
      <c r="B17" s="5">
        <v>81463664.51</v>
      </c>
      <c r="C17" s="5">
        <v>24550104.97</v>
      </c>
      <c r="D17" s="5">
        <f t="shared" si="2"/>
        <v>106013769.48</v>
      </c>
      <c r="E17" s="5">
        <v>15280019.35</v>
      </c>
      <c r="F17" s="5">
        <v>12829668.84</v>
      </c>
      <c r="G17" s="5">
        <f t="shared" si="1"/>
        <v>90733750.13000001</v>
      </c>
    </row>
    <row r="18" spans="1:7" ht="13.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3.5">
      <c r="A19" s="11" t="s">
        <v>19</v>
      </c>
      <c r="B19" s="5">
        <v>9657807.89</v>
      </c>
      <c r="C19" s="5">
        <v>-164157</v>
      </c>
      <c r="D19" s="5">
        <f t="shared" si="2"/>
        <v>9493650.89</v>
      </c>
      <c r="E19" s="5">
        <v>2084104.3</v>
      </c>
      <c r="F19" s="5">
        <v>1729590.38</v>
      </c>
      <c r="G19" s="5">
        <f t="shared" si="1"/>
        <v>7409546.590000001</v>
      </c>
    </row>
    <row r="20" spans="1:7" ht="13.5">
      <c r="A20" s="11" t="s">
        <v>20</v>
      </c>
      <c r="B20" s="5">
        <v>163938047.88</v>
      </c>
      <c r="C20" s="5">
        <v>-6374807.34</v>
      </c>
      <c r="D20" s="5">
        <f t="shared" si="2"/>
        <v>157563240.54</v>
      </c>
      <c r="E20" s="19">
        <v>38085539.06</v>
      </c>
      <c r="F20" s="5">
        <v>34871504.38</v>
      </c>
      <c r="G20" s="5">
        <f t="shared" si="1"/>
        <v>119477701.47999999</v>
      </c>
    </row>
    <row r="21" spans="1:7" ht="13.5">
      <c r="A21" s="9"/>
      <c r="B21" s="5"/>
      <c r="C21" s="5"/>
      <c r="D21" s="5"/>
      <c r="E21" s="5"/>
      <c r="F21" s="5"/>
      <c r="G21" s="5"/>
    </row>
    <row r="22" spans="1:7" ht="13.5">
      <c r="A22" s="8" t="s">
        <v>21</v>
      </c>
      <c r="B22" s="4">
        <f>SUM(B23:B29)</f>
        <v>712024835.3999999</v>
      </c>
      <c r="C22" s="4">
        <f>SUM(C23:C29)</f>
        <v>56105527.12</v>
      </c>
      <c r="D22" s="4">
        <f>SUM(D23:D29)</f>
        <v>768130362.5199999</v>
      </c>
      <c r="E22" s="4">
        <f>SUM(E23:E29)</f>
        <v>232629791.75999996</v>
      </c>
      <c r="F22" s="4">
        <f>SUM(F23:F29)</f>
        <v>208075914.51000002</v>
      </c>
      <c r="G22" s="4">
        <f aca="true" t="shared" si="3" ref="G22:G29">D22-E22</f>
        <v>535500570.7599999</v>
      </c>
    </row>
    <row r="23" spans="1:7" ht="13.5">
      <c r="A23" s="11" t="s">
        <v>22</v>
      </c>
      <c r="B23" s="5">
        <v>13762622.01</v>
      </c>
      <c r="C23" s="5">
        <v>-774299.9</v>
      </c>
      <c r="D23" s="5">
        <f>B23+C23</f>
        <v>12988322.11</v>
      </c>
      <c r="E23" s="5">
        <v>2767773.14</v>
      </c>
      <c r="F23" s="5">
        <v>2336398.81</v>
      </c>
      <c r="G23" s="5">
        <f t="shared" si="3"/>
        <v>10220548.969999999</v>
      </c>
    </row>
    <row r="24" spans="1:7" ht="13.5">
      <c r="A24" s="11" t="s">
        <v>23</v>
      </c>
      <c r="B24" s="5">
        <v>534513108.52</v>
      </c>
      <c r="C24" s="5">
        <v>35655761.12</v>
      </c>
      <c r="D24" s="5">
        <f aca="true" t="shared" si="4" ref="D24:D29">B24+C24</f>
        <v>570168869.64</v>
      </c>
      <c r="E24" s="19">
        <v>151114316.95</v>
      </c>
      <c r="F24" s="5">
        <v>139763961.65</v>
      </c>
      <c r="G24" s="5">
        <f t="shared" si="3"/>
        <v>419054552.69</v>
      </c>
    </row>
    <row r="25" spans="1:7" ht="13.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3.5">
      <c r="A26" s="11" t="s">
        <v>25</v>
      </c>
      <c r="B26" s="5">
        <v>99322952.92</v>
      </c>
      <c r="C26" s="5">
        <v>21549801.15</v>
      </c>
      <c r="D26" s="5">
        <f t="shared" si="4"/>
        <v>120872754.07</v>
      </c>
      <c r="E26" s="19">
        <v>65655465.54</v>
      </c>
      <c r="F26" s="5">
        <v>53923209.99</v>
      </c>
      <c r="G26" s="5">
        <f t="shared" si="3"/>
        <v>55217288.529999994</v>
      </c>
    </row>
    <row r="27" spans="1:7" ht="13.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3.5">
      <c r="A28" s="11" t="s">
        <v>27</v>
      </c>
      <c r="B28" s="5">
        <v>52837388.16</v>
      </c>
      <c r="C28" s="5">
        <v>-700097.23</v>
      </c>
      <c r="D28" s="5">
        <f t="shared" si="4"/>
        <v>52137290.93</v>
      </c>
      <c r="E28" s="5">
        <v>10853266.63</v>
      </c>
      <c r="F28" s="5">
        <v>10268797.03</v>
      </c>
      <c r="G28" s="5">
        <f t="shared" si="3"/>
        <v>41284024.3</v>
      </c>
    </row>
    <row r="29" spans="1:7" ht="13.5">
      <c r="A29" s="11" t="s">
        <v>28</v>
      </c>
      <c r="B29" s="5">
        <v>11588763.79</v>
      </c>
      <c r="C29" s="5">
        <v>374361.98</v>
      </c>
      <c r="D29" s="5">
        <f t="shared" si="4"/>
        <v>11963125.77</v>
      </c>
      <c r="E29" s="5">
        <v>2238969.5</v>
      </c>
      <c r="F29" s="5">
        <v>1783547.03</v>
      </c>
      <c r="G29" s="5">
        <f t="shared" si="3"/>
        <v>9724156.27</v>
      </c>
    </row>
    <row r="30" spans="1:7" ht="13.5">
      <c r="A30" s="9"/>
      <c r="B30" s="5"/>
      <c r="C30" s="5"/>
      <c r="D30" s="5"/>
      <c r="E30" s="5"/>
      <c r="F30" s="5"/>
      <c r="G30" s="5"/>
    </row>
    <row r="31" spans="1:7" ht="13.5">
      <c r="A31" s="8" t="s">
        <v>29</v>
      </c>
      <c r="B31" s="4">
        <f>SUM(B32:B40)</f>
        <v>18688324.37</v>
      </c>
      <c r="C31" s="4">
        <f>SUM(C32:C40)</f>
        <v>1241974.28</v>
      </c>
      <c r="D31" s="4">
        <f>SUM(D32:D40)</f>
        <v>19930298.650000002</v>
      </c>
      <c r="E31" s="4">
        <f>SUM(E32:E40)</f>
        <v>4363393.18</v>
      </c>
      <c r="F31" s="4">
        <f>SUM(F32:F40)</f>
        <v>3941648.86</v>
      </c>
      <c r="G31" s="4">
        <f aca="true" t="shared" si="5" ref="G31:G40">D31-E31</f>
        <v>15566905.470000003</v>
      </c>
    </row>
    <row r="32" spans="1:7" ht="13.5">
      <c r="A32" s="11" t="s">
        <v>30</v>
      </c>
      <c r="B32" s="5">
        <v>5272288.24</v>
      </c>
      <c r="C32" s="5">
        <v>-135662.22</v>
      </c>
      <c r="D32" s="5">
        <f>B32+C32</f>
        <v>5136626.0200000005</v>
      </c>
      <c r="E32" s="5">
        <v>36213.59</v>
      </c>
      <c r="F32" s="5">
        <v>0</v>
      </c>
      <c r="G32" s="5">
        <f t="shared" si="5"/>
        <v>5100412.430000001</v>
      </c>
    </row>
    <row r="33" spans="1:7" ht="13.5">
      <c r="A33" s="11" t="s">
        <v>31</v>
      </c>
      <c r="B33" s="5">
        <v>13166036.13</v>
      </c>
      <c r="C33" s="5">
        <v>82699</v>
      </c>
      <c r="D33" s="5">
        <f aca="true" t="shared" si="6" ref="D33:D40">B33+C33</f>
        <v>13248735.13</v>
      </c>
      <c r="E33" s="19">
        <v>2906583.11</v>
      </c>
      <c r="F33" s="5">
        <v>2521711.36</v>
      </c>
      <c r="G33" s="5">
        <f t="shared" si="5"/>
        <v>10342152.020000001</v>
      </c>
    </row>
    <row r="34" spans="1:7" ht="13.5">
      <c r="A34" s="11" t="s">
        <v>32</v>
      </c>
      <c r="B34" s="5">
        <v>0</v>
      </c>
      <c r="C34" s="5">
        <v>1419937.5</v>
      </c>
      <c r="D34" s="5">
        <f t="shared" si="6"/>
        <v>1419937.5</v>
      </c>
      <c r="E34" s="5">
        <v>1419937.5</v>
      </c>
      <c r="F34" s="5">
        <v>1419937.5</v>
      </c>
      <c r="G34" s="5">
        <f t="shared" si="5"/>
        <v>0</v>
      </c>
    </row>
    <row r="35" spans="1:7" ht="13.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3.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3.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3.5">
      <c r="A38" s="11" t="s">
        <v>36</v>
      </c>
      <c r="B38" s="5">
        <v>250000</v>
      </c>
      <c r="C38" s="5">
        <v>-125000</v>
      </c>
      <c r="D38" s="5">
        <f t="shared" si="6"/>
        <v>125000</v>
      </c>
      <c r="E38" s="5">
        <v>658.98</v>
      </c>
      <c r="F38" s="5">
        <v>0</v>
      </c>
      <c r="G38" s="5">
        <f t="shared" si="5"/>
        <v>124341.02</v>
      </c>
    </row>
    <row r="39" spans="1:7" ht="13.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3.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3.5">
      <c r="A41" s="9"/>
      <c r="B41" s="5"/>
      <c r="C41" s="5"/>
      <c r="D41" s="5"/>
      <c r="E41" s="5"/>
      <c r="F41" s="5"/>
      <c r="G41" s="5"/>
    </row>
    <row r="42" spans="1:7" ht="13.5">
      <c r="A42" s="8" t="s">
        <v>39</v>
      </c>
      <c r="B42" s="4">
        <f>SUM(B43:B46)</f>
        <v>20182098.31</v>
      </c>
      <c r="C42" s="4">
        <f>SUM(C43:C46)</f>
        <v>25539</v>
      </c>
      <c r="D42" s="4">
        <f>SUM(D43:D46)</f>
        <v>20207637.31</v>
      </c>
      <c r="E42" s="4">
        <f>SUM(E43:E46)</f>
        <v>4915563.66</v>
      </c>
      <c r="F42" s="4">
        <f>SUM(F43:F46)</f>
        <v>4915563.66</v>
      </c>
      <c r="G42" s="4">
        <f>D42-E42</f>
        <v>15292073.649999999</v>
      </c>
    </row>
    <row r="43" spans="1:7" ht="13.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7">
      <c r="A44" s="13" t="s">
        <v>41</v>
      </c>
      <c r="B44" s="5">
        <v>20182098.31</v>
      </c>
      <c r="C44" s="5">
        <v>25539</v>
      </c>
      <c r="D44" s="5">
        <f>B44+C44</f>
        <v>20207637.31</v>
      </c>
      <c r="E44" s="5">
        <v>4915563.66</v>
      </c>
      <c r="F44" s="5">
        <v>4915563.66</v>
      </c>
      <c r="G44" s="5">
        <f>D44-E44</f>
        <v>15292073.649999999</v>
      </c>
    </row>
    <row r="45" spans="1:7" ht="13.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3.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3.5">
      <c r="A47" s="9"/>
      <c r="B47" s="5"/>
      <c r="C47" s="5"/>
      <c r="D47" s="5"/>
      <c r="E47" s="5"/>
      <c r="F47" s="5"/>
      <c r="G47" s="5"/>
    </row>
    <row r="48" spans="1:7" ht="13.5">
      <c r="A48" s="8" t="s">
        <v>44</v>
      </c>
      <c r="B48" s="4">
        <f>B49+B59+B68+B79</f>
        <v>425799340.59000003</v>
      </c>
      <c r="C48" s="4">
        <f>C49+C59+C68+C79</f>
        <v>46979243.33</v>
      </c>
      <c r="D48" s="4">
        <f>D49+D59+D68+D79</f>
        <v>472778583.92</v>
      </c>
      <c r="E48" s="4">
        <f>E49+E59+E68+E79</f>
        <v>94296766.16000001</v>
      </c>
      <c r="F48" s="4">
        <f>F49+F59+F68+F79</f>
        <v>86621843.98</v>
      </c>
      <c r="G48" s="4">
        <f aca="true" t="shared" si="7" ref="G48:G83">D48-E48</f>
        <v>378481817.76</v>
      </c>
    </row>
    <row r="49" spans="1:7" ht="13.5">
      <c r="A49" s="8" t="s">
        <v>12</v>
      </c>
      <c r="B49" s="4">
        <f>SUM(B50:B57)</f>
        <v>37142999.64</v>
      </c>
      <c r="C49" s="4">
        <f>SUM(C50:C57)</f>
        <v>11354906.68</v>
      </c>
      <c r="D49" s="4">
        <f>SUM(D50:D57)</f>
        <v>48497906.31999999</v>
      </c>
      <c r="E49" s="4">
        <f>SUM(E50:E57)</f>
        <v>11822418.729999999</v>
      </c>
      <c r="F49" s="4">
        <f>SUM(F50:F57)</f>
        <v>11822418.729999999</v>
      </c>
      <c r="G49" s="4">
        <f t="shared" si="7"/>
        <v>36675487.589999996</v>
      </c>
    </row>
    <row r="50" spans="1:7" ht="13.5">
      <c r="A50" s="11" t="s">
        <v>13</v>
      </c>
      <c r="B50" s="5">
        <v>0</v>
      </c>
      <c r="C50" s="5">
        <v>214805.62</v>
      </c>
      <c r="D50" s="5">
        <f>B50+C50</f>
        <v>214805.62</v>
      </c>
      <c r="E50" s="5">
        <v>214805.62</v>
      </c>
      <c r="F50" s="5">
        <v>214805.62</v>
      </c>
      <c r="G50" s="5">
        <f t="shared" si="7"/>
        <v>0</v>
      </c>
    </row>
    <row r="51" spans="1:7" ht="13.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3.5">
      <c r="A52" s="11" t="s">
        <v>15</v>
      </c>
      <c r="B52" s="5">
        <v>0</v>
      </c>
      <c r="C52" s="5">
        <v>29914.17</v>
      </c>
      <c r="D52" s="5">
        <f t="shared" si="8"/>
        <v>29914.17</v>
      </c>
      <c r="E52" s="5">
        <v>0</v>
      </c>
      <c r="F52" s="5">
        <v>0</v>
      </c>
      <c r="G52" s="5">
        <f t="shared" si="7"/>
        <v>29914.17</v>
      </c>
    </row>
    <row r="53" spans="1:7" ht="13.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3.5">
      <c r="A54" s="11" t="s">
        <v>17</v>
      </c>
      <c r="B54" s="5">
        <v>31742999.64</v>
      </c>
      <c r="C54" s="5">
        <v>3281142.73</v>
      </c>
      <c r="D54" s="5">
        <f t="shared" si="8"/>
        <v>35024142.37</v>
      </c>
      <c r="E54" s="5">
        <v>3658480.17</v>
      </c>
      <c r="F54" s="5">
        <v>3658480.17</v>
      </c>
      <c r="G54" s="5">
        <f t="shared" si="7"/>
        <v>31365662.199999996</v>
      </c>
    </row>
    <row r="55" spans="1:7" ht="13.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3.5">
      <c r="A56" s="11" t="s">
        <v>19</v>
      </c>
      <c r="B56" s="5">
        <v>0</v>
      </c>
      <c r="C56" s="5">
        <v>7350650.16</v>
      </c>
      <c r="D56" s="5">
        <f t="shared" si="8"/>
        <v>7350650.16</v>
      </c>
      <c r="E56" s="5">
        <v>7350650.16</v>
      </c>
      <c r="F56" s="5">
        <v>7350650.16</v>
      </c>
      <c r="G56" s="5">
        <f t="shared" si="7"/>
        <v>0</v>
      </c>
    </row>
    <row r="57" spans="1:7" ht="13.5">
      <c r="A57" s="11" t="s">
        <v>20</v>
      </c>
      <c r="B57" s="5">
        <v>5400000</v>
      </c>
      <c r="C57" s="5">
        <v>478394</v>
      </c>
      <c r="D57" s="5">
        <f t="shared" si="8"/>
        <v>5878394</v>
      </c>
      <c r="E57" s="5">
        <v>598482.78</v>
      </c>
      <c r="F57" s="5">
        <v>598482.78</v>
      </c>
      <c r="G57" s="5">
        <f t="shared" si="7"/>
        <v>5279911.22</v>
      </c>
    </row>
    <row r="58" spans="1:7" ht="13.5">
      <c r="A58" s="9"/>
      <c r="B58" s="5"/>
      <c r="C58" s="5"/>
      <c r="D58" s="5"/>
      <c r="E58" s="5"/>
      <c r="F58" s="5"/>
      <c r="G58" s="5"/>
    </row>
    <row r="59" spans="1:7" ht="13.5">
      <c r="A59" s="8" t="s">
        <v>21</v>
      </c>
      <c r="B59" s="4">
        <f>SUM(B60:B66)</f>
        <v>381605559.95000005</v>
      </c>
      <c r="C59" s="4">
        <f>SUM(C60:C66)</f>
        <v>31401236.649999995</v>
      </c>
      <c r="D59" s="4">
        <f>SUM(D60:D66)</f>
        <v>413006796.6</v>
      </c>
      <c r="E59" s="4">
        <f>SUM(E60:E66)</f>
        <v>78612097.28</v>
      </c>
      <c r="F59" s="4">
        <f>SUM(F60:F66)</f>
        <v>70937175.1</v>
      </c>
      <c r="G59" s="4">
        <f t="shared" si="7"/>
        <v>334394699.32000005</v>
      </c>
    </row>
    <row r="60" spans="1:7" ht="13.5">
      <c r="A60" s="11" t="s">
        <v>22</v>
      </c>
      <c r="B60" s="5">
        <v>17033004.16</v>
      </c>
      <c r="C60" s="5">
        <v>111393565.21</v>
      </c>
      <c r="D60" s="5">
        <f>B60+C60</f>
        <v>128426569.36999999</v>
      </c>
      <c r="E60" s="5">
        <v>42793913.19</v>
      </c>
      <c r="F60" s="5">
        <v>35139267.01</v>
      </c>
      <c r="G60" s="5">
        <f t="shared" si="7"/>
        <v>85632656.17999999</v>
      </c>
    </row>
    <row r="61" spans="1:7" ht="13.5">
      <c r="A61" s="11" t="s">
        <v>23</v>
      </c>
      <c r="B61" s="5">
        <v>360072555.79</v>
      </c>
      <c r="C61" s="5">
        <v>-81502463.75</v>
      </c>
      <c r="D61" s="5">
        <f aca="true" t="shared" si="9" ref="D61:D66">B61+C61</f>
        <v>278570092.04</v>
      </c>
      <c r="E61" s="5">
        <v>34308048.9</v>
      </c>
      <c r="F61" s="5">
        <v>34287772.9</v>
      </c>
      <c r="G61" s="5">
        <f t="shared" si="7"/>
        <v>244262043.14000002</v>
      </c>
    </row>
    <row r="62" spans="1:7" ht="13.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3.5">
      <c r="A63" s="11" t="s">
        <v>25</v>
      </c>
      <c r="B63" s="5">
        <v>3000000</v>
      </c>
      <c r="C63" s="5">
        <v>0</v>
      </c>
      <c r="D63" s="5">
        <f t="shared" si="9"/>
        <v>3000000</v>
      </c>
      <c r="E63" s="5">
        <v>0</v>
      </c>
      <c r="F63" s="5">
        <v>0</v>
      </c>
      <c r="G63" s="5">
        <f t="shared" si="7"/>
        <v>3000000</v>
      </c>
    </row>
    <row r="64" spans="1:7" ht="13.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3.5">
      <c r="A65" s="11" t="s">
        <v>27</v>
      </c>
      <c r="B65" s="5">
        <v>1500000</v>
      </c>
      <c r="C65" s="5">
        <v>0</v>
      </c>
      <c r="D65" s="5">
        <f t="shared" si="9"/>
        <v>1500000</v>
      </c>
      <c r="E65" s="5">
        <v>0</v>
      </c>
      <c r="F65" s="5">
        <v>0</v>
      </c>
      <c r="G65" s="5">
        <f t="shared" si="7"/>
        <v>1500000</v>
      </c>
    </row>
    <row r="66" spans="1:7" ht="13.5">
      <c r="A66" s="11" t="s">
        <v>28</v>
      </c>
      <c r="B66" s="5">
        <v>0</v>
      </c>
      <c r="C66" s="5">
        <v>1510135.19</v>
      </c>
      <c r="D66" s="5">
        <f t="shared" si="9"/>
        <v>1510135.19</v>
      </c>
      <c r="E66" s="5">
        <v>1510135.19</v>
      </c>
      <c r="F66" s="5">
        <v>1510135.19</v>
      </c>
      <c r="G66" s="5">
        <f t="shared" si="7"/>
        <v>0</v>
      </c>
    </row>
    <row r="67" spans="1:7" ht="13.5">
      <c r="A67" s="9"/>
      <c r="B67" s="5"/>
      <c r="C67" s="5"/>
      <c r="D67" s="5"/>
      <c r="E67" s="5"/>
      <c r="F67" s="5"/>
      <c r="G67" s="5"/>
    </row>
    <row r="68" spans="1:7" ht="13.5">
      <c r="A68" s="8" t="s">
        <v>29</v>
      </c>
      <c r="B68" s="4">
        <f>SUM(B69:B77)</f>
        <v>0</v>
      </c>
      <c r="C68" s="4">
        <f>SUM(C69:C77)</f>
        <v>223100</v>
      </c>
      <c r="D68" s="4">
        <f>SUM(D69:D77)</f>
        <v>223100</v>
      </c>
      <c r="E68" s="4">
        <f>SUM(E69:E77)</f>
        <v>223100</v>
      </c>
      <c r="F68" s="4">
        <f>SUM(F69:F77)</f>
        <v>223100</v>
      </c>
      <c r="G68" s="4">
        <f t="shared" si="7"/>
        <v>0</v>
      </c>
    </row>
    <row r="69" spans="1:7" ht="13.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3.5">
      <c r="A70" s="11" t="s">
        <v>31</v>
      </c>
      <c r="B70" s="5">
        <v>0</v>
      </c>
      <c r="C70" s="5">
        <v>223100</v>
      </c>
      <c r="D70" s="5">
        <f aca="true" t="shared" si="10" ref="D70:D77">B70+C70</f>
        <v>223100</v>
      </c>
      <c r="E70" s="5">
        <v>223100</v>
      </c>
      <c r="F70" s="5">
        <v>223100</v>
      </c>
      <c r="G70" s="5">
        <f t="shared" si="7"/>
        <v>0</v>
      </c>
    </row>
    <row r="71" spans="1:7" ht="13.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3.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3.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3.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3.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3.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3.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3.5">
      <c r="A78" s="9"/>
      <c r="B78" s="5"/>
      <c r="C78" s="5"/>
      <c r="D78" s="5"/>
      <c r="E78" s="5"/>
      <c r="F78" s="5"/>
      <c r="G78" s="5"/>
    </row>
    <row r="79" spans="1:7" ht="13.5">
      <c r="A79" s="8" t="s">
        <v>39</v>
      </c>
      <c r="B79" s="4">
        <f>SUM(B80:B83)</f>
        <v>7050781</v>
      </c>
      <c r="C79" s="4">
        <f>SUM(C80:C83)</f>
        <v>4000000</v>
      </c>
      <c r="D79" s="4">
        <f>SUM(D80:D83)</f>
        <v>11050781</v>
      </c>
      <c r="E79" s="4">
        <f>SUM(E80:E83)</f>
        <v>3639150.15</v>
      </c>
      <c r="F79" s="4">
        <f>SUM(F80:F83)</f>
        <v>3639150.15</v>
      </c>
      <c r="G79" s="4">
        <f t="shared" si="7"/>
        <v>7411630.85</v>
      </c>
    </row>
    <row r="80" spans="1:7" ht="13.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7">
      <c r="A81" s="13" t="s">
        <v>41</v>
      </c>
      <c r="B81" s="5">
        <v>7050781</v>
      </c>
      <c r="C81" s="5">
        <v>4000000</v>
      </c>
      <c r="D81" s="5">
        <f>B81+C81</f>
        <v>11050781</v>
      </c>
      <c r="E81" s="5">
        <v>3639150.15</v>
      </c>
      <c r="F81" s="5">
        <v>3639150.15</v>
      </c>
      <c r="G81" s="5">
        <f t="shared" si="7"/>
        <v>7411630.85</v>
      </c>
    </row>
    <row r="82" spans="1:7" ht="13.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3.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3.5">
      <c r="A84" s="9"/>
      <c r="B84" s="5"/>
      <c r="C84" s="5"/>
      <c r="D84" s="5"/>
      <c r="E84" s="5"/>
      <c r="F84" s="5"/>
      <c r="G84" s="5"/>
    </row>
    <row r="85" spans="1:7" ht="13.5">
      <c r="A85" s="8" t="s">
        <v>45</v>
      </c>
      <c r="B85" s="4">
        <f aca="true" t="shared" si="11" ref="B85:G85">B11+B48</f>
        <v>1533171551.2499995</v>
      </c>
      <c r="C85" s="4">
        <f t="shared" si="11"/>
        <v>131383294.86</v>
      </c>
      <c r="D85" s="4">
        <f t="shared" si="11"/>
        <v>1664554846.1100001</v>
      </c>
      <c r="E85" s="4">
        <f t="shared" si="11"/>
        <v>425790922.52000004</v>
      </c>
      <c r="F85" s="4">
        <f t="shared" si="11"/>
        <v>383584584.62000006</v>
      </c>
      <c r="G85" s="4">
        <f t="shared" si="11"/>
        <v>1238763923.59</v>
      </c>
    </row>
    <row r="86" spans="1:7" ht="14.2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Nayeli</cp:lastModifiedBy>
  <cp:lastPrinted>2020-04-14T16:21:34Z</cp:lastPrinted>
  <dcterms:created xsi:type="dcterms:W3CDTF">2016-10-11T20:47:09Z</dcterms:created>
  <dcterms:modified xsi:type="dcterms:W3CDTF">2020-04-24T18:44:25Z</dcterms:modified>
  <cp:category/>
  <cp:version/>
  <cp:contentType/>
  <cp:contentStatus/>
</cp:coreProperties>
</file>